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iterateCount="1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<sst xmlns="http://schemas.openxmlformats.org/spreadsheetml/2006/main" count="167" uniqueCount="131">
  <si>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</si>
  <si>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</si>
  <si>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</si>
  <si>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</si>
  <si>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</si>
  <si>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</si>
  <si>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</si>
  <si>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</si>
  <si>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</si>
  <si>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</si>
  <si>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</si>
  <si>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</si>
  <si>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</si>
  <si>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</si>
  <si>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</si>
  <si>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</si>
  <si>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</si>
  <si>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</si>
  <si>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</si>
  <si>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</si>
  <si>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</si>
  <si>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</si>
  <si>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</si>
  <si>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</si>
  <si>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</si>
  <si>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</si>
  <si>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</si>
  <si>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</si>
  <si>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</si>
  <si>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</si>
  <si>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</si>
  <si>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</si>
  <si>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</si>
  <si>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</si>
  <si>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</si>
  <si>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</si>
  <si>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</si>
  <si>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</si>
  <si>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</si>
  <si>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</si>
  <si>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</si>
  <si>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</si>
  <si>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</si>
  <si>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</si>
  <si>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</si>
  <si>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</si>
  <si>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</si>
  <si>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</si>
  <si>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</si>
  <si>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</si>
  <si>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</si>
  <si>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</si>
  <si>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</si>
  <si>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</si>
  <si>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</si>
  <si>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</si>
  <si>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</si>
  <si>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</si>
  <si>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</si>
  <si>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</si>
  <si>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</si>
  <si>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</si>
  <si>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</si>
  <si>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</si>
  <si>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</si>
  <si>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</si>
  <si>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</si>
  <si>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</si>
  <si>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</si>
  <si>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</si>
  <si>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</si>
  <si>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</si>
  <si>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</si>
  <si>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</si>
  <si>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</si>
  <si>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</si>
  <si>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</si>
  <si>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</si>
  <si>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</si>
  <si>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</si>
  <si>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</si>
  <si>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</si>
  <si>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</si>
  <si>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</si>
  <si>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</si>
  <si>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</si>
  <si>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</si>
  <si>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</si>
  <si>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</si>
  <si>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</si>
  <si>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</si>
  <si>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</si>
  <si>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</si>
  <si>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</si>
  <si>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</si>
  <si>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</si>
  <si>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</si>
  <si>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</si>
  <si>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</si>
  <si>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</si>
  <si>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</si>
  <si>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</si>
  <si>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</si>
  <si>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</si>
  <si>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</si>
  <si>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</si>
  <si>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</si>
  <si>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</si>
  <si>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</si>
  <si>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</si>
  <si>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</si>
  <si>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</si>
  <si>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</si>
  <si>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</si>
  <si>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</si>
  <si>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</si>
  <si>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</si>
  <si>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</si>
  <si>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</si>
  <si>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</si>
  <si>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</si>
  <si>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</si>
  <si>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</si>
  <si>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</si>
  <si>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</si>
  <si>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</si>
  <si>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</si>
  <si>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</si>
  <si>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</si>
  <si>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31-July-2020
(All figures in Rs. Crore)</t>
  </si>
  <si>
    <t>Table showing State wise /Union Territory wise contribution to AAUM of category of schemes as on 31-July-2020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</si>
</sst>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4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7" t="s">
        <v>75</v>
      </c>
      <c r="B1" s="64" t="s">
        <v>28</v>
      </c>
      <c r="C1" s="78" t="s">
        <v>129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80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8"/>
      <c r="B2" s="65"/>
      <c r="C2" s="66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66" t="s">
        <v>25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8"/>
      <c r="AQ2" s="66" t="s">
        <v>26</v>
      </c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8"/>
      <c r="BK2" s="81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8"/>
      <c r="B3" s="65"/>
      <c r="C3" s="72" t="s">
        <v>120</v>
      </c>
      <c r="D3" s="73"/>
      <c r="E3" s="73"/>
      <c r="F3" s="73"/>
      <c r="G3" s="73"/>
      <c r="H3" s="73"/>
      <c r="I3" s="73"/>
      <c r="J3" s="73"/>
      <c r="K3" s="73"/>
      <c r="L3" s="74"/>
      <c r="M3" s="72" t="s">
        <v>121</v>
      </c>
      <c r="N3" s="73"/>
      <c r="O3" s="73"/>
      <c r="P3" s="73"/>
      <c r="Q3" s="73"/>
      <c r="R3" s="73"/>
      <c r="S3" s="73"/>
      <c r="T3" s="73"/>
      <c r="U3" s="73"/>
      <c r="V3" s="74"/>
      <c r="W3" s="72" t="s">
        <v>120</v>
      </c>
      <c r="X3" s="73"/>
      <c r="Y3" s="73"/>
      <c r="Z3" s="73"/>
      <c r="AA3" s="73"/>
      <c r="AB3" s="73"/>
      <c r="AC3" s="73"/>
      <c r="AD3" s="73"/>
      <c r="AE3" s="73"/>
      <c r="AF3" s="74"/>
      <c r="AG3" s="72" t="s">
        <v>121</v>
      </c>
      <c r="AH3" s="73"/>
      <c r="AI3" s="73"/>
      <c r="AJ3" s="73"/>
      <c r="AK3" s="73"/>
      <c r="AL3" s="73"/>
      <c r="AM3" s="73"/>
      <c r="AN3" s="73"/>
      <c r="AO3" s="73"/>
      <c r="AP3" s="74"/>
      <c r="AQ3" s="72" t="s">
        <v>120</v>
      </c>
      <c r="AR3" s="73"/>
      <c r="AS3" s="73"/>
      <c r="AT3" s="73"/>
      <c r="AU3" s="73"/>
      <c r="AV3" s="73"/>
      <c r="AW3" s="73"/>
      <c r="AX3" s="73"/>
      <c r="AY3" s="73"/>
      <c r="AZ3" s="74"/>
      <c r="BA3" s="72" t="s">
        <v>121</v>
      </c>
      <c r="BB3" s="73"/>
      <c r="BC3" s="73"/>
      <c r="BD3" s="73"/>
      <c r="BE3" s="73"/>
      <c r="BF3" s="73"/>
      <c r="BG3" s="73"/>
      <c r="BH3" s="73"/>
      <c r="BI3" s="73"/>
      <c r="BJ3" s="74"/>
      <c r="BK3" s="82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8"/>
      <c r="B4" s="65"/>
      <c r="C4" s="69" t="s">
        <v>34</v>
      </c>
      <c r="D4" s="70"/>
      <c r="E4" s="70"/>
      <c r="F4" s="70"/>
      <c r="G4" s="71"/>
      <c r="H4" s="69" t="s">
        <v>35</v>
      </c>
      <c r="I4" s="70"/>
      <c r="J4" s="70"/>
      <c r="K4" s="70"/>
      <c r="L4" s="71"/>
      <c r="M4" s="69" t="s">
        <v>34</v>
      </c>
      <c r="N4" s="70"/>
      <c r="O4" s="70"/>
      <c r="P4" s="70"/>
      <c r="Q4" s="71"/>
      <c r="R4" s="69" t="s">
        <v>35</v>
      </c>
      <c r="S4" s="70"/>
      <c r="T4" s="70"/>
      <c r="U4" s="70"/>
      <c r="V4" s="71"/>
      <c r="W4" s="69" t="s">
        <v>34</v>
      </c>
      <c r="X4" s="70"/>
      <c r="Y4" s="70"/>
      <c r="Z4" s="70"/>
      <c r="AA4" s="71"/>
      <c r="AB4" s="69" t="s">
        <v>35</v>
      </c>
      <c r="AC4" s="70"/>
      <c r="AD4" s="70"/>
      <c r="AE4" s="70"/>
      <c r="AF4" s="71"/>
      <c r="AG4" s="69" t="s">
        <v>34</v>
      </c>
      <c r="AH4" s="70"/>
      <c r="AI4" s="70"/>
      <c r="AJ4" s="70"/>
      <c r="AK4" s="71"/>
      <c r="AL4" s="69" t="s">
        <v>35</v>
      </c>
      <c r="AM4" s="70"/>
      <c r="AN4" s="70"/>
      <c r="AO4" s="70"/>
      <c r="AP4" s="71"/>
      <c r="AQ4" s="69" t="s">
        <v>34</v>
      </c>
      <c r="AR4" s="70"/>
      <c r="AS4" s="70"/>
      <c r="AT4" s="70"/>
      <c r="AU4" s="71"/>
      <c r="AV4" s="69" t="s">
        <v>35</v>
      </c>
      <c r="AW4" s="70"/>
      <c r="AX4" s="70"/>
      <c r="AY4" s="70"/>
      <c r="AZ4" s="71"/>
      <c r="BA4" s="69" t="s">
        <v>34</v>
      </c>
      <c r="BB4" s="70"/>
      <c r="BC4" s="70"/>
      <c r="BD4" s="70"/>
      <c r="BE4" s="71"/>
      <c r="BF4" s="69" t="s">
        <v>35</v>
      </c>
      <c r="BG4" s="70"/>
      <c r="BH4" s="70"/>
      <c r="BI4" s="70"/>
      <c r="BJ4" s="71"/>
      <c r="BK4" s="82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8"/>
      <c r="B5" s="65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3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7"/>
    </row>
    <row r="7" spans="1:107" x14ac:dyDescent="0.2">
      <c r="A7" s="16" t="s">
        <v>76</v>
      </c>
      <c r="B7" s="19" t="s">
        <v>12</v>
      </c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7"/>
    </row>
    <row r="8" spans="1:107" x14ac:dyDescent="0.2">
      <c r="A8" s="16"/>
      <c r="B8" s="29" t="s">
        <v>101</v>
      </c>
      <c r="C8" s="35">
        <v>0</v>
      </c>
      <c r="D8" s="35">
        <v>125.843925267548</v>
      </c>
      <c r="E8" s="35">
        <v>0</v>
      </c>
      <c r="F8" s="35">
        <v>0</v>
      </c>
      <c r="G8" s="35">
        <v>0</v>
      </c>
      <c r="H8" s="35">
        <v>4.4912505661914981</v>
      </c>
      <c r="I8" s="35">
        <v>170.2555000548038</v>
      </c>
      <c r="J8" s="35">
        <v>172.25651541841842</v>
      </c>
      <c r="K8" s="35">
        <v>0</v>
      </c>
      <c r="L8" s="35">
        <v>65.77333565344162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2.4661096683184991</v>
      </c>
      <c r="S8" s="35">
        <v>571.56040801958659</v>
      </c>
      <c r="T8" s="35">
        <v>206.61243740219231</v>
      </c>
      <c r="U8" s="35">
        <v>0</v>
      </c>
      <c r="V8" s="35">
        <v>6.9943626826396939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3.4687979338537001</v>
      </c>
      <c r="AC8" s="35">
        <v>39.629890389833321</v>
      </c>
      <c r="AD8" s="35">
        <v>7.1625586488703998</v>
      </c>
      <c r="AE8" s="35">
        <v>0</v>
      </c>
      <c r="AF8" s="35">
        <v>54.069709251756599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3.5242460956225043</v>
      </c>
      <c r="AM8" s="35">
        <v>46.65131856412679</v>
      </c>
      <c r="AN8" s="35">
        <v>134.88194773703052</v>
      </c>
      <c r="AO8" s="35">
        <v>0</v>
      </c>
      <c r="AP8" s="35">
        <v>38.787179300597479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5.5588296645817037</v>
      </c>
      <c r="AW8" s="35">
        <v>42.392197242061997</v>
      </c>
      <c r="AX8" s="35">
        <v>1.3300563548E-3</v>
      </c>
      <c r="AY8" s="35">
        <v>0</v>
      </c>
      <c r="AZ8" s="35">
        <v>35.666038446184572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1.4632152676301007</v>
      </c>
      <c r="BG8" s="35">
        <v>0.45483023941880002</v>
      </c>
      <c r="BH8" s="35">
        <v>31.193297374515502</v>
      </c>
      <c r="BI8" s="35">
        <v>0</v>
      </c>
      <c r="BJ8" s="35">
        <v>2.4814281428038996</v>
      </c>
      <c r="BK8" s="36">
        <f>SUM(C8:BJ8)</f>
        <v>1773.640659088383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125.843925267548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4.4912505661914981</v>
      </c>
      <c r="I9" s="33">
        <f t="shared" si="0"/>
        <v>170.2555000548038</v>
      </c>
      <c r="J9" s="33">
        <f t="shared" si="0"/>
        <v>172.25651541841842</v>
      </c>
      <c r="K9" s="33">
        <f t="shared" si="0"/>
        <v>0</v>
      </c>
      <c r="L9" s="33">
        <f t="shared" si="0"/>
        <v>65.77333565344162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2.4661096683184991</v>
      </c>
      <c r="S9" s="33">
        <f t="shared" si="0"/>
        <v>571.56040801958659</v>
      </c>
      <c r="T9" s="33">
        <f t="shared" si="0"/>
        <v>206.61243740219231</v>
      </c>
      <c r="U9" s="33">
        <f t="shared" si="0"/>
        <v>0</v>
      </c>
      <c r="V9" s="33">
        <f t="shared" si="0"/>
        <v>6.9943626826396939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3.4687979338537001</v>
      </c>
      <c r="AC9" s="33">
        <f t="shared" si="0"/>
        <v>39.629890389833321</v>
      </c>
      <c r="AD9" s="33">
        <f t="shared" si="0"/>
        <v>7.1625586488703998</v>
      </c>
      <c r="AE9" s="33">
        <f t="shared" si="0"/>
        <v>0</v>
      </c>
      <c r="AF9" s="33">
        <f t="shared" si="0"/>
        <v>54.069709251756599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3.5242460956225043</v>
      </c>
      <c r="AM9" s="33">
        <f t="shared" si="0"/>
        <v>46.65131856412679</v>
      </c>
      <c r="AN9" s="33">
        <f t="shared" si="0"/>
        <v>134.88194773703052</v>
      </c>
      <c r="AO9" s="33">
        <f t="shared" si="0"/>
        <v>0</v>
      </c>
      <c r="AP9" s="33">
        <f t="shared" si="0"/>
        <v>38.787179300597479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5.5588296645817037</v>
      </c>
      <c r="AW9" s="33">
        <f>(SUM(AW8))</f>
        <v>42.392197242061997</v>
      </c>
      <c r="AX9" s="33">
        <f t="shared" si="0"/>
        <v>1.3300563548E-3</v>
      </c>
      <c r="AY9" s="33">
        <f t="shared" si="0"/>
        <v>0</v>
      </c>
      <c r="AZ9" s="33">
        <f t="shared" si="0"/>
        <v>35.666038446184572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1.4632152676301007</v>
      </c>
      <c r="BG9" s="33">
        <f t="shared" si="0"/>
        <v>0.45483023941880002</v>
      </c>
      <c r="BH9" s="33">
        <f t="shared" si="0"/>
        <v>31.193297374515502</v>
      </c>
      <c r="BI9" s="33">
        <f t="shared" si="0"/>
        <v>0</v>
      </c>
      <c r="BJ9" s="33">
        <f t="shared" si="0"/>
        <v>2.4814281428038996</v>
      </c>
      <c r="BK9" s="31">
        <f>SUM(BK8)</f>
        <v>1773.640659088383</v>
      </c>
    </row>
    <row r="10" spans="1:107" x14ac:dyDescent="0.2">
      <c r="A10" s="16" t="s">
        <v>77</v>
      </c>
      <c r="B10" s="20" t="s">
        <v>3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</row>
    <row r="11" spans="1:107" x14ac:dyDescent="0.2">
      <c r="A11" s="16"/>
      <c r="B11" s="29" t="s">
        <v>102</v>
      </c>
      <c r="C11" s="35">
        <v>0</v>
      </c>
      <c r="D11" s="35">
        <v>7.3647837961612002</v>
      </c>
      <c r="E11" s="35">
        <v>0</v>
      </c>
      <c r="F11" s="35">
        <v>0</v>
      </c>
      <c r="G11" s="35">
        <v>0</v>
      </c>
      <c r="H11" s="35">
        <v>0.18851716851450001</v>
      </c>
      <c r="I11" s="35">
        <v>5.57821032257E-2</v>
      </c>
      <c r="J11" s="35">
        <v>0.30290450467739999</v>
      </c>
      <c r="K11" s="35">
        <v>0</v>
      </c>
      <c r="L11" s="35">
        <v>10.087717862064101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0.15297255641690014</v>
      </c>
      <c r="S11" s="35">
        <v>0.230580037387</v>
      </c>
      <c r="T11" s="35">
        <v>0</v>
      </c>
      <c r="U11" s="35">
        <v>0</v>
      </c>
      <c r="V11" s="35">
        <v>0.46608011329010002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0.8783347382188007</v>
      </c>
      <c r="AC11" s="35">
        <v>0.24910791848380001</v>
      </c>
      <c r="AD11" s="35">
        <v>0</v>
      </c>
      <c r="AE11" s="35">
        <v>0</v>
      </c>
      <c r="AF11" s="35">
        <v>1.9572885604178005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0.81320534963690105</v>
      </c>
      <c r="AM11" s="35">
        <v>0</v>
      </c>
      <c r="AN11" s="35">
        <v>0</v>
      </c>
      <c r="AO11" s="35">
        <v>0</v>
      </c>
      <c r="AP11" s="35">
        <v>0.94312173380580011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0.25850915596490004</v>
      </c>
      <c r="AW11" s="35">
        <v>0.29779281177380001</v>
      </c>
      <c r="AX11" s="35">
        <v>6.9818016055481991</v>
      </c>
      <c r="AY11" s="35">
        <v>0</v>
      </c>
      <c r="AZ11" s="35">
        <v>0.95571275280589985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0.10551140170850004</v>
      </c>
      <c r="BG11" s="35">
        <v>5.1293700612800003E-2</v>
      </c>
      <c r="BH11" s="35">
        <v>0</v>
      </c>
      <c r="BI11" s="35">
        <v>0</v>
      </c>
      <c r="BJ11" s="35">
        <v>0</v>
      </c>
      <c r="BK11" s="36">
        <f>SUM(C11:BJ11)</f>
        <v>32.341017870714104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7.3647837961612002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0.18851716851450001</v>
      </c>
      <c r="I12" s="33">
        <f t="shared" si="1"/>
        <v>5.57821032257E-2</v>
      </c>
      <c r="J12" s="33">
        <f t="shared" si="1"/>
        <v>0.30290450467739999</v>
      </c>
      <c r="K12" s="33">
        <f t="shared" si="1"/>
        <v>0</v>
      </c>
      <c r="L12" s="33">
        <f t="shared" si="1"/>
        <v>10.087717862064101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0.15297255641690014</v>
      </c>
      <c r="S12" s="33">
        <f t="shared" si="1"/>
        <v>0.230580037387</v>
      </c>
      <c r="T12" s="33">
        <f t="shared" si="1"/>
        <v>0</v>
      </c>
      <c r="U12" s="33">
        <f t="shared" si="1"/>
        <v>0</v>
      </c>
      <c r="V12" s="33">
        <f t="shared" si="1"/>
        <v>0.46608011329010002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0.8783347382188007</v>
      </c>
      <c r="AC12" s="33">
        <f t="shared" si="1"/>
        <v>0.24910791848380001</v>
      </c>
      <c r="AD12" s="33">
        <f t="shared" si="1"/>
        <v>0</v>
      </c>
      <c r="AE12" s="33">
        <f t="shared" si="1"/>
        <v>0</v>
      </c>
      <c r="AF12" s="33">
        <f t="shared" si="1"/>
        <v>1.9572885604178005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0.81320534963690105</v>
      </c>
      <c r="AM12" s="33">
        <f t="shared" si="1"/>
        <v>0</v>
      </c>
      <c r="AN12" s="33">
        <f t="shared" si="1"/>
        <v>0</v>
      </c>
      <c r="AO12" s="33">
        <f t="shared" si="1"/>
        <v>0</v>
      </c>
      <c r="AP12" s="33">
        <f t="shared" si="1"/>
        <v>0.94312173380580011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0.25850915596490004</v>
      </c>
      <c r="AW12" s="33">
        <f>(SUM(AW11))</f>
        <v>0.29779281177380001</v>
      </c>
      <c r="AX12" s="33">
        <f t="shared" si="1"/>
        <v>6.9818016055481991</v>
      </c>
      <c r="AY12" s="33">
        <f t="shared" si="1"/>
        <v>0</v>
      </c>
      <c r="AZ12" s="33">
        <f t="shared" si="1"/>
        <v>0.95571275280589985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0.10551140170850004</v>
      </c>
      <c r="BG12" s="33">
        <f t="shared" si="1"/>
        <v>5.1293700612800003E-2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32.341017870714104</v>
      </c>
    </row>
    <row r="13" spans="1:107" x14ac:dyDescent="0.2">
      <c r="A13" s="16" t="s">
        <v>78</v>
      </c>
      <c r="B13" s="20" t="s">
        <v>10</v>
      </c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7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7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7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7"/>
    </row>
    <row r="23" spans="1:67" x14ac:dyDescent="0.2">
      <c r="A23" s="16"/>
      <c r="B23" s="29" t="s">
        <v>103</v>
      </c>
      <c r="C23" s="35">
        <v>0</v>
      </c>
      <c r="D23" s="35">
        <v>2.7498469614515999</v>
      </c>
      <c r="E23" s="35">
        <v>0</v>
      </c>
      <c r="F23" s="35">
        <v>0</v>
      </c>
      <c r="G23" s="35">
        <v>0</v>
      </c>
      <c r="H23" s="35">
        <v>0.10385040535339998</v>
      </c>
      <c r="I23" s="35">
        <v>0</v>
      </c>
      <c r="J23" s="35">
        <v>0</v>
      </c>
      <c r="K23" s="35">
        <v>0</v>
      </c>
      <c r="L23" s="35">
        <v>8.8900096699999996E-5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9.1336783869399987E-2</v>
      </c>
      <c r="S23" s="35">
        <v>1.5579415483E-3</v>
      </c>
      <c r="T23" s="35">
        <v>0.47109649138700005</v>
      </c>
      <c r="U23" s="35">
        <v>0</v>
      </c>
      <c r="V23" s="35">
        <v>8.6301577419300016E-2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2.2045287050793934</v>
      </c>
      <c r="AC23" s="35">
        <v>1.5406916543224001</v>
      </c>
      <c r="AD23" s="35">
        <v>0</v>
      </c>
      <c r="AE23" s="35">
        <v>0</v>
      </c>
      <c r="AF23" s="35">
        <v>2.8776984865140998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1.4178739218562981</v>
      </c>
      <c r="AM23" s="35">
        <v>0.24926583358050003</v>
      </c>
      <c r="AN23" s="35">
        <v>8.3277193548300002E-2</v>
      </c>
      <c r="AO23" s="35">
        <v>0</v>
      </c>
      <c r="AP23" s="35">
        <v>1.2981597386117003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1.810054710633199</v>
      </c>
      <c r="AW23" s="35">
        <v>1.1844573097739002</v>
      </c>
      <c r="AX23" s="35">
        <v>1.6379283975160999</v>
      </c>
      <c r="AY23" s="35">
        <v>0</v>
      </c>
      <c r="AZ23" s="35">
        <v>1.7945076203850998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0.23783108628659985</v>
      </c>
      <c r="BG23" s="35">
        <v>0.27528284812889997</v>
      </c>
      <c r="BH23" s="35">
        <v>0</v>
      </c>
      <c r="BI23" s="35">
        <v>0</v>
      </c>
      <c r="BJ23" s="35">
        <v>5.8025308161100006E-2</v>
      </c>
      <c r="BK23" s="36">
        <f>SUM(C23:BJ23)</f>
        <v>20.17366187552329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0.60261037064509992</v>
      </c>
      <c r="E24" s="35">
        <v>0</v>
      </c>
      <c r="F24" s="35">
        <v>0</v>
      </c>
      <c r="G24" s="35">
        <v>0</v>
      </c>
      <c r="H24" s="35">
        <v>0.11623298715979999</v>
      </c>
      <c r="I24" s="35">
        <v>4.3038727032200005E-2</v>
      </c>
      <c r="J24" s="35">
        <v>0.78420810751609993</v>
      </c>
      <c r="K24" s="35">
        <v>0</v>
      </c>
      <c r="L24" s="35">
        <v>3.1653310610963996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0.18435349461130005</v>
      </c>
      <c r="S24" s="35">
        <v>7.3369916774E-3</v>
      </c>
      <c r="T24" s="35">
        <v>0</v>
      </c>
      <c r="U24" s="35">
        <v>0</v>
      </c>
      <c r="V24" s="35">
        <v>3.9717722032200004E-2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1.5910285081209021</v>
      </c>
      <c r="AC24" s="35">
        <v>0.6631252879674</v>
      </c>
      <c r="AD24" s="35">
        <v>0</v>
      </c>
      <c r="AE24" s="35">
        <v>0</v>
      </c>
      <c r="AF24" s="35">
        <v>3.6582152741585996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1.7134852922791006</v>
      </c>
      <c r="AM24" s="35">
        <v>5.9096247891931997</v>
      </c>
      <c r="AN24" s="35">
        <v>6.8111930389030997</v>
      </c>
      <c r="AO24" s="35">
        <v>0</v>
      </c>
      <c r="AP24" s="35">
        <v>1.9027778888040998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1.2529645581219984</v>
      </c>
      <c r="AW24" s="35">
        <v>5.1040592487735985</v>
      </c>
      <c r="AX24" s="35">
        <v>0</v>
      </c>
      <c r="AY24" s="35">
        <v>0</v>
      </c>
      <c r="AZ24" s="35">
        <v>3.0335205603530992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0.33820084961079999</v>
      </c>
      <c r="BG24" s="35">
        <v>3.6042024999999998E-2</v>
      </c>
      <c r="BH24" s="35">
        <v>1.2034338072258</v>
      </c>
      <c r="BI24" s="35">
        <v>0</v>
      </c>
      <c r="BJ24" s="35">
        <v>0.46865259696719996</v>
      </c>
      <c r="BK24" s="36">
        <f>SUM(C24:BJ24)</f>
        <v>38.629153187249393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6.2624142268064</v>
      </c>
      <c r="E25" s="35">
        <v>0</v>
      </c>
      <c r="F25" s="35">
        <v>0</v>
      </c>
      <c r="G25" s="35">
        <v>0</v>
      </c>
      <c r="H25" s="35">
        <v>0.18755319715910007</v>
      </c>
      <c r="I25" s="35">
        <v>5.6716781611999998E-3</v>
      </c>
      <c r="J25" s="35">
        <v>2.6115621375483005</v>
      </c>
      <c r="K25" s="35">
        <v>0</v>
      </c>
      <c r="L25" s="35">
        <v>0.80129493887040004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0.15650464548259999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0.3124752346113</v>
      </c>
      <c r="AC25" s="35">
        <v>3.4288758059999999E-4</v>
      </c>
      <c r="AD25" s="35">
        <v>0</v>
      </c>
      <c r="AE25" s="35">
        <v>0</v>
      </c>
      <c r="AF25" s="35">
        <v>3.0237843802895004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0.23957543680529989</v>
      </c>
      <c r="AM25" s="35">
        <v>7.0160568483799993E-2</v>
      </c>
      <c r="AN25" s="35">
        <v>0.57129405903219999</v>
      </c>
      <c r="AO25" s="35">
        <v>0</v>
      </c>
      <c r="AP25" s="35">
        <v>0.37868533628990003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0.72192121086690064</v>
      </c>
      <c r="AW25" s="35">
        <v>6.7622599292901002</v>
      </c>
      <c r="AX25" s="35">
        <v>0</v>
      </c>
      <c r="AY25" s="35">
        <v>0</v>
      </c>
      <c r="AZ25" s="35">
        <v>2.1025633132567991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0.1292477602247</v>
      </c>
      <c r="BG25" s="35">
        <v>0.35178841848380005</v>
      </c>
      <c r="BH25" s="35">
        <v>0</v>
      </c>
      <c r="BI25" s="35">
        <v>0</v>
      </c>
      <c r="BJ25" s="35">
        <v>8.0600723644999997E-2</v>
      </c>
      <c r="BK25" s="36">
        <f>SUM(C25:BJ25)</f>
        <v>24.769700082887901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15.276077956445613</v>
      </c>
      <c r="E26" s="35">
        <v>0</v>
      </c>
      <c r="F26" s="35">
        <v>0</v>
      </c>
      <c r="G26" s="35">
        <v>0</v>
      </c>
      <c r="H26" s="35">
        <v>0.74798081457199939</v>
      </c>
      <c r="I26" s="35">
        <v>0.1348280359995</v>
      </c>
      <c r="J26" s="35">
        <v>0.8463779014192</v>
      </c>
      <c r="K26" s="35">
        <v>0</v>
      </c>
      <c r="L26" s="35">
        <v>8.8626465381905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0.70102585802440076</v>
      </c>
      <c r="S26" s="35">
        <v>7.4257793998385004</v>
      </c>
      <c r="T26" s="35">
        <v>23.666483273451199</v>
      </c>
      <c r="U26" s="35">
        <v>0</v>
      </c>
      <c r="V26" s="35">
        <v>1.4293685668693001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1.3925469666389989</v>
      </c>
      <c r="AC26" s="35">
        <v>16.542768107353204</v>
      </c>
      <c r="AD26" s="35">
        <v>0</v>
      </c>
      <c r="AE26" s="35">
        <v>0</v>
      </c>
      <c r="AF26" s="35">
        <v>27.608366944282626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1.7386922409255006</v>
      </c>
      <c r="AM26" s="35">
        <v>3.4142895593543003</v>
      </c>
      <c r="AN26" s="35">
        <v>17.391171600257596</v>
      </c>
      <c r="AO26" s="35">
        <v>0</v>
      </c>
      <c r="AP26" s="35">
        <v>11.678223025799012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2.1494363697559988</v>
      </c>
      <c r="AW26" s="35">
        <v>12.255748267643598</v>
      </c>
      <c r="AX26" s="35">
        <v>9.2417001978064004</v>
      </c>
      <c r="AY26" s="35">
        <v>0</v>
      </c>
      <c r="AZ26" s="35">
        <v>7.8145000495089016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0.6690499504770997</v>
      </c>
      <c r="BG26" s="35">
        <v>3.0750218226442003</v>
      </c>
      <c r="BH26" s="35">
        <v>5.2254754181612002</v>
      </c>
      <c r="BI26" s="35">
        <v>0</v>
      </c>
      <c r="BJ26" s="35">
        <v>4.962631066352901</v>
      </c>
      <c r="BK26" s="36">
        <f>SUM(C26:BJ26)</f>
        <v>184.25018993177176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24.890949515348716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1.1556174042442995</v>
      </c>
      <c r="I27" s="33">
        <f t="shared" si="7"/>
        <v>0.1835384411929</v>
      </c>
      <c r="J27" s="33">
        <f t="shared" si="7"/>
        <v>4.2421481464836006</v>
      </c>
      <c r="K27" s="33">
        <f t="shared" si="7"/>
        <v>0</v>
      </c>
      <c r="L27" s="33">
        <f t="shared" si="7"/>
        <v>12.829361438254001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1.1332207819877009</v>
      </c>
      <c r="S27" s="33">
        <f t="shared" si="7"/>
        <v>7.4346743330642004</v>
      </c>
      <c r="T27" s="33">
        <f t="shared" si="7"/>
        <v>24.1375797648382</v>
      </c>
      <c r="U27" s="33">
        <f t="shared" si="7"/>
        <v>0</v>
      </c>
      <c r="V27" s="33">
        <f t="shared" si="7"/>
        <v>1.5553878663208001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5.5005794144505948</v>
      </c>
      <c r="AC27" s="33">
        <f t="shared" si="7"/>
        <v>18.746927937223603</v>
      </c>
      <c r="AD27" s="33">
        <f t="shared" si="7"/>
        <v>0</v>
      </c>
      <c r="AE27" s="33">
        <f t="shared" si="7"/>
        <v>0</v>
      </c>
      <c r="AF27" s="33">
        <f t="shared" si="7"/>
        <v>37.168065085244827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5.1096268918661991</v>
      </c>
      <c r="AM27" s="33">
        <f t="shared" si="7"/>
        <v>9.6433407506118005</v>
      </c>
      <c r="AN27" s="33">
        <f t="shared" si="7"/>
        <v>24.856935891741195</v>
      </c>
      <c r="AO27" s="33">
        <f t="shared" si="7"/>
        <v>0</v>
      </c>
      <c r="AP27" s="33">
        <f t="shared" si="7"/>
        <v>15.257845989504712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5.9343768493780971</v>
      </c>
      <c r="AW27" s="33">
        <f t="shared" si="7"/>
        <v>25.306524755481199</v>
      </c>
      <c r="AX27" s="33">
        <f t="shared" si="7"/>
        <v>10.879628595322501</v>
      </c>
      <c r="AY27" s="33">
        <f t="shared" si="7"/>
        <v>0</v>
      </c>
      <c r="AZ27" s="33">
        <f t="shared" si="7"/>
        <v>14.7450915435039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1.3743296465991994</v>
      </c>
      <c r="BG27" s="33">
        <f t="shared" si="7"/>
        <v>3.7381351142569006</v>
      </c>
      <c r="BH27" s="33">
        <f t="shared" si="7"/>
        <v>6.4289092253870006</v>
      </c>
      <c r="BI27" s="33">
        <f t="shared" si="7"/>
        <v>0</v>
      </c>
      <c r="BJ27" s="33">
        <f t="shared" si="7"/>
        <v>5.569909695126201</v>
      </c>
      <c r="BK27" s="33">
        <f>SUM(BK23:BK26)</f>
        <v>267.82270507743237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158.09965857905792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5.835385138950298</v>
      </c>
      <c r="I28" s="33">
        <f t="shared" si="8"/>
        <v>170.49482059922241</v>
      </c>
      <c r="J28" s="33">
        <f t="shared" si="8"/>
        <v>176.80156806957942</v>
      </c>
      <c r="K28" s="33">
        <f t="shared" si="8"/>
        <v>0</v>
      </c>
      <c r="L28" s="33">
        <f t="shared" si="8"/>
        <v>88.690414953759714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3.7523030067231002</v>
      </c>
      <c r="S28" s="33">
        <f t="shared" si="8"/>
        <v>579.22566239003777</v>
      </c>
      <c r="T28" s="33">
        <f t="shared" si="8"/>
        <v>230.75001716703051</v>
      </c>
      <c r="U28" s="33">
        <f t="shared" si="8"/>
        <v>0</v>
      </c>
      <c r="V28" s="33">
        <f t="shared" si="8"/>
        <v>9.0158306622505933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9.8477120865230958</v>
      </c>
      <c r="AC28" s="33">
        <f t="shared" si="8"/>
        <v>58.625926245540725</v>
      </c>
      <c r="AD28" s="33">
        <f t="shared" si="8"/>
        <v>7.1625586488703998</v>
      </c>
      <c r="AE28" s="33">
        <f t="shared" si="8"/>
        <v>0</v>
      </c>
      <c r="AF28" s="33">
        <f t="shared" si="8"/>
        <v>93.195062897419234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9.4470783371256033</v>
      </c>
      <c r="AM28" s="33">
        <f t="shared" si="9"/>
        <v>56.294659314738588</v>
      </c>
      <c r="AN28" s="33">
        <f t="shared" si="9"/>
        <v>159.7388836287717</v>
      </c>
      <c r="AO28" s="33">
        <f t="shared" si="9"/>
        <v>0</v>
      </c>
      <c r="AP28" s="33">
        <f t="shared" si="9"/>
        <v>54.988147023907999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11.7517156699247</v>
      </c>
      <c r="AW28" s="33">
        <f t="shared" si="9"/>
        <v>67.996514809317006</v>
      </c>
      <c r="AX28" s="33">
        <f t="shared" si="9"/>
        <v>17.862760257225499</v>
      </c>
      <c r="AY28" s="33">
        <f t="shared" si="9"/>
        <v>0</v>
      </c>
      <c r="AZ28" s="33">
        <f t="shared" si="9"/>
        <v>51.36684274249437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2.9430563159378003</v>
      </c>
      <c r="BG28" s="33">
        <f t="shared" si="9"/>
        <v>4.2442590542885004</v>
      </c>
      <c r="BH28" s="33">
        <f t="shared" si="9"/>
        <v>37.622206599902505</v>
      </c>
      <c r="BI28" s="33">
        <f t="shared" si="9"/>
        <v>0</v>
      </c>
      <c r="BJ28" s="33">
        <f t="shared" si="9"/>
        <v>8.0513378379301006</v>
      </c>
      <c r="BK28" s="33">
        <f t="shared" si="9"/>
        <v>2073.8043820365292</v>
      </c>
    </row>
    <row r="29" spans="1:67" ht="3.75" customHeight="1" x14ac:dyDescent="0.2">
      <c r="A29" s="16"/>
      <c r="B29" s="23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7"/>
    </row>
    <row r="30" spans="1:67" x14ac:dyDescent="0.2">
      <c r="A30" s="16" t="s">
        <v>1</v>
      </c>
      <c r="B30" s="19" t="s">
        <v>7</v>
      </c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7"/>
    </row>
    <row r="31" spans="1:67" s="4" customFormat="1" x14ac:dyDescent="0.2">
      <c r="A31" s="16" t="s">
        <v>76</v>
      </c>
      <c r="B31" s="20" t="s">
        <v>2</v>
      </c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6"/>
    </row>
    <row r="32" spans="1:67" s="43" customFormat="1" x14ac:dyDescent="0.2">
      <c r="A32" s="40"/>
      <c r="B32" s="41" t="s">
        <v>106</v>
      </c>
      <c r="C32" s="35">
        <v>0</v>
      </c>
      <c r="D32" s="35">
        <v>0.68394382912899998</v>
      </c>
      <c r="E32" s="35">
        <v>0</v>
      </c>
      <c r="F32" s="35">
        <v>0</v>
      </c>
      <c r="G32" s="35">
        <v>0</v>
      </c>
      <c r="H32" s="35">
        <v>13.524878374532063</v>
      </c>
      <c r="I32" s="35">
        <v>0.45864552625580002</v>
      </c>
      <c r="J32" s="35">
        <v>0</v>
      </c>
      <c r="K32" s="35">
        <v>0</v>
      </c>
      <c r="L32" s="35">
        <v>1.8446489055130004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9.6138355567055864</v>
      </c>
      <c r="S32" s="35">
        <v>0.49847507383709999</v>
      </c>
      <c r="T32" s="35">
        <v>0</v>
      </c>
      <c r="U32" s="35">
        <v>0</v>
      </c>
      <c r="V32" s="35">
        <v>0.58808171686910005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66.425714273498343</v>
      </c>
      <c r="AC32" s="35">
        <v>2.4388032404108988</v>
      </c>
      <c r="AD32" s="35">
        <v>0</v>
      </c>
      <c r="AE32" s="35">
        <v>0</v>
      </c>
      <c r="AF32" s="35">
        <v>16.290801165591205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61.414928618361238</v>
      </c>
      <c r="AM32" s="35">
        <v>1.9675470821556995</v>
      </c>
      <c r="AN32" s="35">
        <v>0</v>
      </c>
      <c r="AO32" s="35">
        <v>0</v>
      </c>
      <c r="AP32" s="35">
        <v>9.3979123695660096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191.4426859411515</v>
      </c>
      <c r="AW32" s="35">
        <v>15.234320373058722</v>
      </c>
      <c r="AX32" s="35">
        <v>2.0949677409999999E-4</v>
      </c>
      <c r="AY32" s="35">
        <v>0</v>
      </c>
      <c r="AZ32" s="35">
        <v>37.860051933359074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40.354358874148254</v>
      </c>
      <c r="BG32" s="35">
        <v>2.1299367314130007</v>
      </c>
      <c r="BH32" s="35">
        <v>0</v>
      </c>
      <c r="BI32" s="35">
        <v>0</v>
      </c>
      <c r="BJ32" s="35">
        <v>3.5747884672217012</v>
      </c>
      <c r="BK32" s="42">
        <f>SUM(C32:BJ32)</f>
        <v>475.74456754955145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0.68394382912899998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13.524878374532063</v>
      </c>
      <c r="I33" s="33">
        <f t="shared" si="10"/>
        <v>0.45864552625580002</v>
      </c>
      <c r="J33" s="33">
        <f t="shared" si="10"/>
        <v>0</v>
      </c>
      <c r="K33" s="33">
        <f t="shared" si="10"/>
        <v>0</v>
      </c>
      <c r="L33" s="33">
        <f t="shared" si="10"/>
        <v>1.8446489055130004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9.6138355567055864</v>
      </c>
      <c r="S33" s="33">
        <f t="shared" si="10"/>
        <v>0.49847507383709999</v>
      </c>
      <c r="T33" s="33">
        <f t="shared" si="10"/>
        <v>0</v>
      </c>
      <c r="U33" s="33">
        <f t="shared" si="10"/>
        <v>0</v>
      </c>
      <c r="V33" s="33">
        <f t="shared" si="10"/>
        <v>0.58808171686910005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66.425714273498343</v>
      </c>
      <c r="AC33" s="33">
        <f t="shared" si="10"/>
        <v>2.4388032404108988</v>
      </c>
      <c r="AD33" s="33">
        <f t="shared" si="10"/>
        <v>0</v>
      </c>
      <c r="AE33" s="33">
        <f t="shared" si="10"/>
        <v>0</v>
      </c>
      <c r="AF33" s="33">
        <f t="shared" si="10"/>
        <v>16.290801165591205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61.414928618361238</v>
      </c>
      <c r="AM33" s="33">
        <f t="shared" si="10"/>
        <v>1.9675470821556995</v>
      </c>
      <c r="AN33" s="33">
        <f t="shared" si="10"/>
        <v>0</v>
      </c>
      <c r="AO33" s="33">
        <f t="shared" si="10"/>
        <v>0</v>
      </c>
      <c r="AP33" s="33">
        <f t="shared" si="10"/>
        <v>9.3979123695660096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191.4426859411515</v>
      </c>
      <c r="AW33" s="33">
        <f t="shared" si="10"/>
        <v>15.234320373058722</v>
      </c>
      <c r="AX33" s="33">
        <f t="shared" si="10"/>
        <v>2.0949677409999999E-4</v>
      </c>
      <c r="AY33" s="33">
        <f t="shared" si="10"/>
        <v>0</v>
      </c>
      <c r="AZ33" s="33">
        <f t="shared" si="10"/>
        <v>37.860051933359074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40.354358874148254</v>
      </c>
      <c r="BG33" s="33">
        <f t="shared" si="10"/>
        <v>2.1299367314130007</v>
      </c>
      <c r="BH33" s="33">
        <f t="shared" si="10"/>
        <v>0</v>
      </c>
      <c r="BI33" s="33">
        <f t="shared" si="10"/>
        <v>0</v>
      </c>
      <c r="BJ33" s="33">
        <f t="shared" si="10"/>
        <v>3.5747884672217012</v>
      </c>
      <c r="BK33" s="33">
        <f>SUM(BK32)</f>
        <v>475.74456754955145</v>
      </c>
    </row>
    <row r="34" spans="1:67" x14ac:dyDescent="0.2">
      <c r="A34" s="16" t="s">
        <v>77</v>
      </c>
      <c r="B34" s="20" t="s">
        <v>15</v>
      </c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7"/>
    </row>
    <row r="35" spans="1:67" x14ac:dyDescent="0.2">
      <c r="A35" s="16"/>
      <c r="B35" s="29" t="s">
        <v>107</v>
      </c>
      <c r="C35" s="35">
        <v>0</v>
      </c>
      <c r="D35" s="35">
        <v>0.69537220125800003</v>
      </c>
      <c r="E35" s="35">
        <v>0</v>
      </c>
      <c r="F35" s="35">
        <v>0</v>
      </c>
      <c r="G35" s="35">
        <v>0</v>
      </c>
      <c r="H35" s="35">
        <v>4.6848769125792993</v>
      </c>
      <c r="I35" s="35">
        <v>1.0765048878383998</v>
      </c>
      <c r="J35" s="35">
        <v>0</v>
      </c>
      <c r="K35" s="35">
        <v>0</v>
      </c>
      <c r="L35" s="35">
        <v>3.085169930223401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1.9675789505244006</v>
      </c>
      <c r="S35" s="35">
        <v>7.3322914514000002E-3</v>
      </c>
      <c r="T35" s="35">
        <v>0</v>
      </c>
      <c r="U35" s="35">
        <v>0</v>
      </c>
      <c r="V35" s="35">
        <v>0.65901432577279973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34.475313108912971</v>
      </c>
      <c r="AC35" s="35">
        <v>1.5513698096112998</v>
      </c>
      <c r="AD35" s="35">
        <v>2.3466958256774002</v>
      </c>
      <c r="AE35" s="35">
        <v>0</v>
      </c>
      <c r="AF35" s="35">
        <v>15.692677506433204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33.213363686972635</v>
      </c>
      <c r="AM35" s="35">
        <v>0.50591992619269999</v>
      </c>
      <c r="AN35" s="35">
        <v>8.7861300096699999E-2</v>
      </c>
      <c r="AO35" s="35">
        <v>0</v>
      </c>
      <c r="AP35" s="35">
        <v>6.0734933645712967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89.283648807403623</v>
      </c>
      <c r="AW35" s="35">
        <v>10.863270839833094</v>
      </c>
      <c r="AX35" s="35">
        <v>0</v>
      </c>
      <c r="AY35" s="35">
        <v>0</v>
      </c>
      <c r="AZ35" s="35">
        <v>50.126787779875364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17.490497833354834</v>
      </c>
      <c r="BG35" s="35">
        <v>2.2316772838056997</v>
      </c>
      <c r="BH35" s="35">
        <v>0</v>
      </c>
      <c r="BI35" s="35">
        <v>0</v>
      </c>
      <c r="BJ35" s="35">
        <v>3.5393526958348001</v>
      </c>
      <c r="BK35" s="36">
        <f>SUM(C35:BJ35)</f>
        <v>279.65777926822329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0.54319300219349997</v>
      </c>
      <c r="E36" s="35">
        <v>0</v>
      </c>
      <c r="F36" s="35">
        <v>0</v>
      </c>
      <c r="G36" s="35">
        <v>0</v>
      </c>
      <c r="H36" s="35">
        <v>0.31588303602490075</v>
      </c>
      <c r="I36" s="35">
        <v>0</v>
      </c>
      <c r="J36" s="35">
        <v>0</v>
      </c>
      <c r="K36" s="35">
        <v>0</v>
      </c>
      <c r="L36" s="35">
        <v>0.52556702980570003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0.24445382089749992</v>
      </c>
      <c r="S36" s="35">
        <v>3.4020639580599997E-2</v>
      </c>
      <c r="T36" s="35">
        <v>0</v>
      </c>
      <c r="U36" s="35">
        <v>0</v>
      </c>
      <c r="V36" s="35">
        <v>0.25514105629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17.788013758972269</v>
      </c>
      <c r="AC36" s="35">
        <v>2.6601824355777981</v>
      </c>
      <c r="AD36" s="35">
        <v>0.10615483870959999</v>
      </c>
      <c r="AE36" s="35">
        <v>0</v>
      </c>
      <c r="AF36" s="35">
        <v>21.751832155821571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18.947424823093865</v>
      </c>
      <c r="AM36" s="35">
        <v>1.4027057591601002</v>
      </c>
      <c r="AN36" s="35">
        <v>0</v>
      </c>
      <c r="AO36" s="35">
        <v>0</v>
      </c>
      <c r="AP36" s="35">
        <v>11.863073939053187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1.3666031927212958</v>
      </c>
      <c r="AW36" s="35">
        <v>0.59752373625779998</v>
      </c>
      <c r="AX36" s="35">
        <v>0</v>
      </c>
      <c r="AY36" s="35">
        <v>0</v>
      </c>
      <c r="AZ36" s="35">
        <v>1.3863363867409002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0.66172510437430121</v>
      </c>
      <c r="BG36" s="35">
        <v>4.1104491064399999E-2</v>
      </c>
      <c r="BH36" s="35">
        <v>0</v>
      </c>
      <c r="BI36" s="35">
        <v>0</v>
      </c>
      <c r="BJ36" s="35">
        <v>0.74079397251529988</v>
      </c>
      <c r="BK36" s="36">
        <f>SUM(C36:BJ36)</f>
        <v>81.231733178854597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0.50136959874190001</v>
      </c>
      <c r="E37" s="35">
        <v>0</v>
      </c>
      <c r="F37" s="35">
        <v>0</v>
      </c>
      <c r="G37" s="35">
        <v>0</v>
      </c>
      <c r="H37" s="35">
        <v>1.7490825250079065</v>
      </c>
      <c r="I37" s="35">
        <v>8.0299354838000003E-3</v>
      </c>
      <c r="J37" s="35">
        <v>0</v>
      </c>
      <c r="K37" s="35">
        <v>0</v>
      </c>
      <c r="L37" s="35">
        <v>0.70918869016019992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1.5831739296532072</v>
      </c>
      <c r="S37" s="35">
        <v>1.2090426877739999</v>
      </c>
      <c r="T37" s="35">
        <v>0</v>
      </c>
      <c r="U37" s="35">
        <v>0</v>
      </c>
      <c r="V37" s="35">
        <v>0.27877283535440001</v>
      </c>
      <c r="W37" s="35">
        <v>0</v>
      </c>
      <c r="X37" s="35">
        <v>6.4512902999999995E-6</v>
      </c>
      <c r="Y37" s="35">
        <v>0</v>
      </c>
      <c r="Z37" s="35">
        <v>0</v>
      </c>
      <c r="AA37" s="35">
        <v>0</v>
      </c>
      <c r="AB37" s="35">
        <v>30.437319823823444</v>
      </c>
      <c r="AC37" s="35">
        <v>4.1503255658988101</v>
      </c>
      <c r="AD37" s="35">
        <v>0</v>
      </c>
      <c r="AE37" s="35">
        <v>0</v>
      </c>
      <c r="AF37" s="35">
        <v>31.158951106480824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39.010980622874733</v>
      </c>
      <c r="AM37" s="35">
        <v>3.5426528407382007</v>
      </c>
      <c r="AN37" s="35">
        <v>9.5567741935400005E-2</v>
      </c>
      <c r="AO37" s="35">
        <v>0</v>
      </c>
      <c r="AP37" s="35">
        <v>21.663881881646645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7.7197196729351196</v>
      </c>
      <c r="AW37" s="35">
        <v>0.41421578657949992</v>
      </c>
      <c r="AX37" s="35">
        <v>0</v>
      </c>
      <c r="AY37" s="35">
        <v>0</v>
      </c>
      <c r="AZ37" s="35">
        <v>5.7295575007055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3.984947353774714</v>
      </c>
      <c r="BG37" s="35">
        <v>0.4902625697095</v>
      </c>
      <c r="BH37" s="35">
        <v>0</v>
      </c>
      <c r="BI37" s="35">
        <v>0</v>
      </c>
      <c r="BJ37" s="35">
        <v>2.1722308890624009</v>
      </c>
      <c r="BK37" s="36">
        <f>SUM(C37:BJ37)</f>
        <v>156.60928000963054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0.44554439477410002</v>
      </c>
      <c r="E38" s="35">
        <v>0</v>
      </c>
      <c r="F38" s="35">
        <v>0</v>
      </c>
      <c r="G38" s="35">
        <v>0</v>
      </c>
      <c r="H38" s="35">
        <v>1.4433958374971023</v>
      </c>
      <c r="I38" s="35">
        <v>4.4643548387000003E-3</v>
      </c>
      <c r="J38" s="35">
        <v>0</v>
      </c>
      <c r="K38" s="35">
        <v>0</v>
      </c>
      <c r="L38" s="35">
        <v>2.3802473450631005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0.7891762591119984</v>
      </c>
      <c r="S38" s="35">
        <v>2.08371287419E-2</v>
      </c>
      <c r="T38" s="35">
        <v>0</v>
      </c>
      <c r="U38" s="35">
        <v>0</v>
      </c>
      <c r="V38" s="35">
        <v>0.19461964641910001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18.653085701885551</v>
      </c>
      <c r="AC38" s="35">
        <v>3.3377789121583996</v>
      </c>
      <c r="AD38" s="35">
        <v>0</v>
      </c>
      <c r="AE38" s="35">
        <v>0</v>
      </c>
      <c r="AF38" s="35">
        <v>20.393903406229324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19.404691250746485</v>
      </c>
      <c r="AM38" s="35">
        <v>1.9209892359014007</v>
      </c>
      <c r="AN38" s="35">
        <v>0</v>
      </c>
      <c r="AO38" s="35">
        <v>0</v>
      </c>
      <c r="AP38" s="35">
        <v>10.227361122628107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4.710411291596615</v>
      </c>
      <c r="AW38" s="35">
        <v>0.27454289651520014</v>
      </c>
      <c r="AX38" s="35">
        <v>0</v>
      </c>
      <c r="AY38" s="35">
        <v>0</v>
      </c>
      <c r="AZ38" s="35">
        <v>3.6465374391885987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3.0455985620238848</v>
      </c>
      <c r="BG38" s="35">
        <v>1.6937439098706999</v>
      </c>
      <c r="BH38" s="35">
        <v>0</v>
      </c>
      <c r="BI38" s="35">
        <v>0</v>
      </c>
      <c r="BJ38" s="35">
        <v>1.3600223902883009</v>
      </c>
      <c r="BK38" s="36">
        <f t="shared" ref="BK38:BK41" si="11">SUM(C38:BJ38)</f>
        <v>93.946951085478574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0.49021966319350002</v>
      </c>
      <c r="E39" s="35">
        <v>0</v>
      </c>
      <c r="F39" s="35">
        <v>0</v>
      </c>
      <c r="G39" s="35">
        <v>0</v>
      </c>
      <c r="H39" s="35">
        <v>0.89001100701090041</v>
      </c>
      <c r="I39" s="35">
        <v>6.8290322579999995E-3</v>
      </c>
      <c r="J39" s="35">
        <v>0</v>
      </c>
      <c r="K39" s="35">
        <v>0</v>
      </c>
      <c r="L39" s="35">
        <v>0.67705716961230011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0.72891501142989967</v>
      </c>
      <c r="S39" s="35">
        <v>9.23850779353E-2</v>
      </c>
      <c r="T39" s="35">
        <v>0</v>
      </c>
      <c r="U39" s="35">
        <v>0</v>
      </c>
      <c r="V39" s="35">
        <v>0.2047975391287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6.7134652119396216</v>
      </c>
      <c r="AC39" s="35">
        <v>0.77848983870920019</v>
      </c>
      <c r="AD39" s="35">
        <v>0</v>
      </c>
      <c r="AE39" s="35">
        <v>0</v>
      </c>
      <c r="AF39" s="35">
        <v>8.4974807193495003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7.43047999071951</v>
      </c>
      <c r="AM39" s="35">
        <v>0.67733078880580033</v>
      </c>
      <c r="AN39" s="35">
        <v>0</v>
      </c>
      <c r="AO39" s="35">
        <v>0</v>
      </c>
      <c r="AP39" s="35">
        <v>4.5234035217367952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2.3283375949693008</v>
      </c>
      <c r="AW39" s="35">
        <v>4.3654790580299994E-2</v>
      </c>
      <c r="AX39" s="35">
        <v>0</v>
      </c>
      <c r="AY39" s="35">
        <v>0</v>
      </c>
      <c r="AZ39" s="35">
        <v>2.0265958473207006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0.90296324298190267</v>
      </c>
      <c r="BG39" s="35">
        <v>0.15819537767720002</v>
      </c>
      <c r="BH39" s="35">
        <v>0</v>
      </c>
      <c r="BI39" s="35">
        <v>0</v>
      </c>
      <c r="BJ39" s="35">
        <v>0.23103849799970003</v>
      </c>
      <c r="BK39" s="36">
        <f t="shared" si="11"/>
        <v>37.401649923358136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0.68411054919350001</v>
      </c>
      <c r="E40" s="35">
        <v>0</v>
      </c>
      <c r="F40" s="35">
        <v>0</v>
      </c>
      <c r="G40" s="35">
        <v>0</v>
      </c>
      <c r="H40" s="35">
        <v>5.8499323884329986</v>
      </c>
      <c r="I40" s="35">
        <v>3.1692812625799984</v>
      </c>
      <c r="J40" s="35">
        <v>0</v>
      </c>
      <c r="K40" s="35">
        <v>0</v>
      </c>
      <c r="L40" s="35">
        <v>2.1376893069009002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3.8121761498621094</v>
      </c>
      <c r="S40" s="35">
        <v>3.4402872489353</v>
      </c>
      <c r="T40" s="35">
        <v>0</v>
      </c>
      <c r="U40" s="35">
        <v>0</v>
      </c>
      <c r="V40" s="35">
        <v>1.1517799057403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70.637639781671837</v>
      </c>
      <c r="AC40" s="35">
        <v>6.9845452984163021</v>
      </c>
      <c r="AD40" s="35">
        <v>3.9330387289031998</v>
      </c>
      <c r="AE40" s="35">
        <v>0</v>
      </c>
      <c r="AF40" s="35">
        <v>33.130611908198659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72.528824015705695</v>
      </c>
      <c r="AM40" s="35">
        <v>1.8544311445791004</v>
      </c>
      <c r="AN40" s="35">
        <v>0</v>
      </c>
      <c r="AO40" s="35">
        <v>0</v>
      </c>
      <c r="AP40" s="35">
        <v>16.487773967304111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71.026591776053124</v>
      </c>
      <c r="AW40" s="35">
        <v>5.3273966863175994</v>
      </c>
      <c r="AX40" s="35">
        <v>0</v>
      </c>
      <c r="AY40" s="35">
        <v>0</v>
      </c>
      <c r="AZ40" s="35">
        <v>31.691400779752382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17.886016869905095</v>
      </c>
      <c r="BG40" s="35">
        <v>0.92679585690220001</v>
      </c>
      <c r="BH40" s="35">
        <v>0</v>
      </c>
      <c r="BI40" s="35">
        <v>0</v>
      </c>
      <c r="BJ40" s="35">
        <v>3.574235993544701</v>
      </c>
      <c r="BK40" s="36">
        <f t="shared" ref="BK40" si="12">SUM(C40:BJ40)</f>
        <v>356.23455961889914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0.48206812167739999</v>
      </c>
      <c r="E41" s="35">
        <v>0</v>
      </c>
      <c r="F41" s="35">
        <v>0</v>
      </c>
      <c r="G41" s="35">
        <v>0</v>
      </c>
      <c r="H41" s="35">
        <v>0.49813238840949997</v>
      </c>
      <c r="I41" s="35">
        <v>3.8642580645099997E-2</v>
      </c>
      <c r="J41" s="35">
        <v>0</v>
      </c>
      <c r="K41" s="35">
        <v>0</v>
      </c>
      <c r="L41" s="35">
        <v>0.66793577383789993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0.46130575676600022</v>
      </c>
      <c r="S41" s="35">
        <v>0</v>
      </c>
      <c r="T41" s="35">
        <v>0</v>
      </c>
      <c r="U41" s="35">
        <v>0</v>
      </c>
      <c r="V41" s="35">
        <v>0.34416618290260004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19.471418749371935</v>
      </c>
      <c r="AC41" s="35">
        <v>3.8494316089006988</v>
      </c>
      <c r="AD41" s="35">
        <v>9.4038709676999999E-3</v>
      </c>
      <c r="AE41" s="35">
        <v>0</v>
      </c>
      <c r="AF41" s="35">
        <v>24.088452856464158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24.123907413183616</v>
      </c>
      <c r="AM41" s="35">
        <v>3.6274503332559993</v>
      </c>
      <c r="AN41" s="35">
        <v>0</v>
      </c>
      <c r="AO41" s="35">
        <v>0</v>
      </c>
      <c r="AP41" s="35">
        <v>16.355942188337622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3.00347017763819</v>
      </c>
      <c r="AW41" s="35">
        <v>0.47229494306430003</v>
      </c>
      <c r="AX41" s="35">
        <v>0</v>
      </c>
      <c r="AY41" s="35">
        <v>0</v>
      </c>
      <c r="AZ41" s="35">
        <v>1.2277948821924003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1.3811339602038006</v>
      </c>
      <c r="BG41" s="35">
        <v>0.47536567741909996</v>
      </c>
      <c r="BH41" s="35">
        <v>4.7019354838699998E-2</v>
      </c>
      <c r="BI41" s="35">
        <v>0</v>
      </c>
      <c r="BJ41" s="35">
        <v>0.50540674051520007</v>
      </c>
      <c r="BK41" s="36">
        <f t="shared" si="11"/>
        <v>101.13074356059191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0.52569411035479996</v>
      </c>
      <c r="E42" s="35">
        <v>0</v>
      </c>
      <c r="F42" s="35">
        <v>0</v>
      </c>
      <c r="G42" s="35">
        <v>0</v>
      </c>
      <c r="H42" s="35">
        <v>2.5442924327712078</v>
      </c>
      <c r="I42" s="35">
        <v>4.8197553806099996E-2</v>
      </c>
      <c r="J42" s="35">
        <v>0</v>
      </c>
      <c r="K42" s="35">
        <v>0</v>
      </c>
      <c r="L42" s="35">
        <v>1.1278358625474001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1.8916633919325048</v>
      </c>
      <c r="S42" s="35">
        <v>4.0135839838399995E-2</v>
      </c>
      <c r="T42" s="35">
        <v>0</v>
      </c>
      <c r="U42" s="35">
        <v>0</v>
      </c>
      <c r="V42" s="35">
        <v>0.39012898696709991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43.077188083123765</v>
      </c>
      <c r="AC42" s="35">
        <v>4.6028140453187989</v>
      </c>
      <c r="AD42" s="35">
        <v>0</v>
      </c>
      <c r="AE42" s="35">
        <v>0</v>
      </c>
      <c r="AF42" s="35">
        <v>31.838955293513333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48.614956863454381</v>
      </c>
      <c r="AM42" s="35">
        <v>1.7185379796106002</v>
      </c>
      <c r="AN42" s="35">
        <v>0</v>
      </c>
      <c r="AO42" s="35">
        <v>0</v>
      </c>
      <c r="AP42" s="35">
        <v>15.426522126879425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9.5897881584976634</v>
      </c>
      <c r="AW42" s="35">
        <v>2.2601041159987996</v>
      </c>
      <c r="AX42" s="35">
        <v>0</v>
      </c>
      <c r="AY42" s="35">
        <v>0</v>
      </c>
      <c r="AZ42" s="35">
        <v>4.8576691581238993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4.5752840703945186</v>
      </c>
      <c r="BG42" s="35">
        <v>0.18157206674169996</v>
      </c>
      <c r="BH42" s="35">
        <v>0</v>
      </c>
      <c r="BI42" s="35">
        <v>0</v>
      </c>
      <c r="BJ42" s="35">
        <v>1.7134175771912001</v>
      </c>
      <c r="BK42" s="36">
        <f>SUM(C42:BJ42)</f>
        <v>175.0247577170656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2.8913460867095</v>
      </c>
      <c r="E43" s="35">
        <v>0</v>
      </c>
      <c r="F43" s="35">
        <v>0</v>
      </c>
      <c r="G43" s="35">
        <v>0</v>
      </c>
      <c r="H43" s="35">
        <v>3.9847852265133001</v>
      </c>
      <c r="I43" s="35">
        <v>55.648771007805799</v>
      </c>
      <c r="J43" s="35">
        <v>0</v>
      </c>
      <c r="K43" s="35">
        <v>0</v>
      </c>
      <c r="L43" s="35">
        <v>1.6661894018047998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2.2875497021588993</v>
      </c>
      <c r="S43" s="35">
        <v>6.2387624723221995</v>
      </c>
      <c r="T43" s="35">
        <v>0</v>
      </c>
      <c r="U43" s="35">
        <v>0</v>
      </c>
      <c r="V43" s="35">
        <v>0.36247628635419993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17.873500126898293</v>
      </c>
      <c r="AC43" s="35">
        <v>2.2749564705779974</v>
      </c>
      <c r="AD43" s="35">
        <v>0.47155469787090004</v>
      </c>
      <c r="AE43" s="35">
        <v>0</v>
      </c>
      <c r="AF43" s="35">
        <v>6.1965695975118011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15.452992298112381</v>
      </c>
      <c r="AM43" s="35">
        <v>1.9938626975143996</v>
      </c>
      <c r="AN43" s="35">
        <v>0.42722443083869999</v>
      </c>
      <c r="AO43" s="35">
        <v>0</v>
      </c>
      <c r="AP43" s="35">
        <v>2.3590318628362992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19.367364613288846</v>
      </c>
      <c r="AW43" s="35">
        <v>55.042368393449799</v>
      </c>
      <c r="AX43" s="35">
        <v>0</v>
      </c>
      <c r="AY43" s="35">
        <v>0</v>
      </c>
      <c r="AZ43" s="35">
        <v>5.4174531665770012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6.3366203035591999</v>
      </c>
      <c r="BG43" s="35">
        <v>7.3906774548200008E-2</v>
      </c>
      <c r="BH43" s="35">
        <v>0</v>
      </c>
      <c r="BI43" s="35">
        <v>0</v>
      </c>
      <c r="BJ43" s="35">
        <v>0.72268825957990002</v>
      </c>
      <c r="BK43" s="36">
        <f>SUM(C43:BJ43)</f>
        <v>207.0899738768324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0.71450868383870003</v>
      </c>
      <c r="E44" s="35">
        <v>0</v>
      </c>
      <c r="F44" s="35">
        <v>0</v>
      </c>
      <c r="G44" s="35">
        <v>0</v>
      </c>
      <c r="H44" s="35">
        <v>4.3758461301893963</v>
      </c>
      <c r="I44" s="35">
        <v>6.1541927709299997E-2</v>
      </c>
      <c r="J44" s="35">
        <v>0</v>
      </c>
      <c r="K44" s="35">
        <v>0</v>
      </c>
      <c r="L44" s="35">
        <v>1.7097817707403999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2.6188518073228964</v>
      </c>
      <c r="S44" s="35">
        <v>0</v>
      </c>
      <c r="T44" s="35">
        <v>0</v>
      </c>
      <c r="U44" s="35">
        <v>0</v>
      </c>
      <c r="V44" s="35">
        <v>0.2238866159672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5.9053362653931689</v>
      </c>
      <c r="AC44" s="35">
        <v>0.17647619258030001</v>
      </c>
      <c r="AD44" s="35">
        <v>0</v>
      </c>
      <c r="AE44" s="35">
        <v>0</v>
      </c>
      <c r="AF44" s="35">
        <v>1.3900140112562995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4.4316016137164773</v>
      </c>
      <c r="AM44" s="35">
        <v>5.6359845838499997E-2</v>
      </c>
      <c r="AN44" s="35">
        <v>0</v>
      </c>
      <c r="AO44" s="35">
        <v>0</v>
      </c>
      <c r="AP44" s="35">
        <v>0.60271385338650008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10.091768070240885</v>
      </c>
      <c r="AW44" s="35">
        <v>2.7719990455156003</v>
      </c>
      <c r="AX44" s="35">
        <v>2.7858774193000001E-3</v>
      </c>
      <c r="AY44" s="35">
        <v>0</v>
      </c>
      <c r="AZ44" s="35">
        <v>7.9342733863205002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2.5898286133263952</v>
      </c>
      <c r="BG44" s="35">
        <v>0.6559553004516</v>
      </c>
      <c r="BH44" s="35">
        <v>0</v>
      </c>
      <c r="BI44" s="35">
        <v>0</v>
      </c>
      <c r="BJ44" s="35">
        <v>9.2975473612799994E-2</v>
      </c>
      <c r="BK44" s="36">
        <f>SUM(C44:BJ44)</f>
        <v>46.406504484826222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0.4157169535161</v>
      </c>
      <c r="E45" s="45">
        <v>0</v>
      </c>
      <c r="F45" s="45">
        <v>0</v>
      </c>
      <c r="G45" s="45">
        <v>0</v>
      </c>
      <c r="H45" s="45">
        <v>1.9364389299531986</v>
      </c>
      <c r="I45" s="45">
        <v>1.7590269451399999E-2</v>
      </c>
      <c r="J45" s="45">
        <v>0</v>
      </c>
      <c r="K45" s="45">
        <v>0</v>
      </c>
      <c r="L45" s="45">
        <v>0.68741631693420013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1.7124960866022929</v>
      </c>
      <c r="S45" s="45">
        <v>0.15492787629009999</v>
      </c>
      <c r="T45" s="45">
        <v>0</v>
      </c>
      <c r="U45" s="45">
        <v>0</v>
      </c>
      <c r="V45" s="45">
        <v>0.72217635345080011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20.612263129619922</v>
      </c>
      <c r="AC45" s="45">
        <v>1.7834585154804006</v>
      </c>
      <c r="AD45" s="45">
        <v>0</v>
      </c>
      <c r="AE45" s="45">
        <v>0</v>
      </c>
      <c r="AF45" s="45">
        <v>14.156833323337271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28.846343153248284</v>
      </c>
      <c r="AM45" s="45">
        <v>1.2674512222230008</v>
      </c>
      <c r="AN45" s="45">
        <v>0</v>
      </c>
      <c r="AO45" s="45">
        <v>0</v>
      </c>
      <c r="AP45" s="45">
        <v>12.231338167401086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8.3020509949318306</v>
      </c>
      <c r="AW45" s="45">
        <v>0.19602757190219999</v>
      </c>
      <c r="AX45" s="45">
        <v>0</v>
      </c>
      <c r="AY45" s="45">
        <v>0</v>
      </c>
      <c r="AZ45" s="45">
        <v>3.6602173488668042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6.4036058979872132</v>
      </c>
      <c r="BG45" s="45">
        <v>0.1717601613858</v>
      </c>
      <c r="BH45" s="45">
        <v>0</v>
      </c>
      <c r="BI45" s="45">
        <v>0</v>
      </c>
      <c r="BJ45" s="45">
        <v>1.4722680387081</v>
      </c>
      <c r="BK45" s="36">
        <f>SUM(C45:BJ45)</f>
        <v>104.75038031129003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8.3891433654509999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28.272676814389712</v>
      </c>
      <c r="I46" s="31">
        <f t="shared" si="13"/>
        <v>60.079852812416597</v>
      </c>
      <c r="J46" s="31">
        <f t="shared" si="13"/>
        <v>0</v>
      </c>
      <c r="K46" s="31">
        <f t="shared" si="13"/>
        <v>0</v>
      </c>
      <c r="L46" s="31">
        <f t="shared" si="13"/>
        <v>15.374078597630302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18.09734086626171</v>
      </c>
      <c r="S46" s="31">
        <f t="shared" si="13"/>
        <v>11.2377312628692</v>
      </c>
      <c r="T46" s="31">
        <f t="shared" si="13"/>
        <v>0</v>
      </c>
      <c r="U46" s="31">
        <f t="shared" si="13"/>
        <v>0</v>
      </c>
      <c r="V46" s="31">
        <f t="shared" si="13"/>
        <v>4.7869597343471995</v>
      </c>
      <c r="W46" s="31">
        <f t="shared" si="13"/>
        <v>0</v>
      </c>
      <c r="X46" s="31">
        <f t="shared" si="13"/>
        <v>6.4512902999999995E-6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285.64454374161278</v>
      </c>
      <c r="AC46" s="31">
        <f t="shared" si="13"/>
        <v>32.149828693229999</v>
      </c>
      <c r="AD46" s="31">
        <f t="shared" si="13"/>
        <v>6.8668479621287997</v>
      </c>
      <c r="AE46" s="31">
        <f t="shared" si="13"/>
        <v>0</v>
      </c>
      <c r="AF46" s="31">
        <f t="shared" si="13"/>
        <v>208.29628188459597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312.00556573182803</v>
      </c>
      <c r="AM46" s="31">
        <f t="shared" si="13"/>
        <v>18.567691773819803</v>
      </c>
      <c r="AN46" s="31">
        <f t="shared" si="13"/>
        <v>0.61065347287079996</v>
      </c>
      <c r="AO46" s="31">
        <f t="shared" si="13"/>
        <v>0</v>
      </c>
      <c r="AP46" s="31">
        <f t="shared" si="13"/>
        <v>117.81453599578109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226.78975435027647</v>
      </c>
      <c r="AW46" s="31">
        <f t="shared" si="13"/>
        <v>78.263398806014195</v>
      </c>
      <c r="AX46" s="31">
        <f t="shared" si="13"/>
        <v>2.7858774193000001E-3</v>
      </c>
      <c r="AY46" s="31">
        <f t="shared" si="13"/>
        <v>0</v>
      </c>
      <c r="AZ46" s="31">
        <f t="shared" si="13"/>
        <v>117.70462367566405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65.258221811885861</v>
      </c>
      <c r="BG46" s="31">
        <f t="shared" si="13"/>
        <v>7.1003394695760988</v>
      </c>
      <c r="BH46" s="31">
        <f t="shared" si="13"/>
        <v>4.7019354838699998E-2</v>
      </c>
      <c r="BI46" s="31">
        <f t="shared" si="13"/>
        <v>0</v>
      </c>
      <c r="BJ46" s="31">
        <f t="shared" si="13"/>
        <v>16.124430528852404</v>
      </c>
      <c r="BK46" s="33">
        <f t="shared" si="13"/>
        <v>1639.4843130350503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9.0730871945799993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41.797555188921777</v>
      </c>
      <c r="I47" s="31">
        <f t="shared" si="14"/>
        <v>60.538498338672397</v>
      </c>
      <c r="J47" s="31">
        <f t="shared" si="14"/>
        <v>0</v>
      </c>
      <c r="K47" s="31">
        <f t="shared" si="14"/>
        <v>0</v>
      </c>
      <c r="L47" s="31">
        <f t="shared" si="14"/>
        <v>17.218727503143302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27.711176422967299</v>
      </c>
      <c r="S47" s="31">
        <f t="shared" si="14"/>
        <v>11.736206336706299</v>
      </c>
      <c r="T47" s="31">
        <f t="shared" si="14"/>
        <v>0</v>
      </c>
      <c r="U47" s="31">
        <f t="shared" si="14"/>
        <v>0</v>
      </c>
      <c r="V47" s="31">
        <f t="shared" si="14"/>
        <v>5.3750414512162994</v>
      </c>
      <c r="W47" s="31">
        <f t="shared" si="14"/>
        <v>0</v>
      </c>
      <c r="X47" s="31">
        <f t="shared" si="14"/>
        <v>6.4512902999999995E-6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352.07025801511111</v>
      </c>
      <c r="AC47" s="31">
        <f t="shared" si="14"/>
        <v>34.588631933640897</v>
      </c>
      <c r="AD47" s="31">
        <f t="shared" si="14"/>
        <v>6.8668479621287997</v>
      </c>
      <c r="AE47" s="31">
        <f t="shared" si="14"/>
        <v>0</v>
      </c>
      <c r="AF47" s="31">
        <f t="shared" si="14"/>
        <v>224.58708305018718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373.42049435018924</v>
      </c>
      <c r="AM47" s="31">
        <f t="shared" si="14"/>
        <v>20.535238855975503</v>
      </c>
      <c r="AN47" s="31">
        <f t="shared" si="14"/>
        <v>0.61065347287079996</v>
      </c>
      <c r="AO47" s="31">
        <f t="shared" si="14"/>
        <v>0</v>
      </c>
      <c r="AP47" s="31">
        <f t="shared" si="14"/>
        <v>127.2124483653471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418.23244029142796</v>
      </c>
      <c r="AW47" s="31">
        <f t="shared" si="14"/>
        <v>93.497719179072917</v>
      </c>
      <c r="AX47" s="31">
        <f t="shared" si="14"/>
        <v>2.9953741933999999E-3</v>
      </c>
      <c r="AY47" s="31">
        <f t="shared" si="14"/>
        <v>0</v>
      </c>
      <c r="AZ47" s="31">
        <f t="shared" si="14"/>
        <v>155.56467560902314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105.61258068603411</v>
      </c>
      <c r="BG47" s="31">
        <f t="shared" si="14"/>
        <v>9.2302762009890991</v>
      </c>
      <c r="BH47" s="31">
        <f t="shared" si="14"/>
        <v>4.7019354838699998E-2</v>
      </c>
      <c r="BI47" s="31">
        <f t="shared" si="14"/>
        <v>0</v>
      </c>
      <c r="BJ47" s="31">
        <f t="shared" si="14"/>
        <v>19.699218996074105</v>
      </c>
      <c r="BK47" s="33">
        <f>BK46+BK33</f>
        <v>2115.2288805846019</v>
      </c>
    </row>
    <row r="48" spans="1:67" ht="3" customHeight="1" x14ac:dyDescent="0.2">
      <c r="A48" s="16"/>
      <c r="B48" s="20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7"/>
    </row>
    <row r="49" spans="1:67" x14ac:dyDescent="0.2">
      <c r="A49" s="16" t="s">
        <v>16</v>
      </c>
      <c r="B49" s="19" t="s">
        <v>8</v>
      </c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7"/>
    </row>
    <row r="50" spans="1:67" x14ac:dyDescent="0.2">
      <c r="A50" s="16" t="s">
        <v>76</v>
      </c>
      <c r="B50" s="20" t="s">
        <v>17</v>
      </c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7"/>
    </row>
    <row r="51" spans="1:67" x14ac:dyDescent="0.2">
      <c r="A51" s="16"/>
      <c r="B51" s="21" t="s">
        <v>116</v>
      </c>
      <c r="C51" s="31">
        <v>0</v>
      </c>
      <c r="D51" s="31">
        <v>0.6527889563225</v>
      </c>
      <c r="E51" s="31">
        <v>0</v>
      </c>
      <c r="F51" s="31">
        <v>0</v>
      </c>
      <c r="G51" s="31">
        <v>0</v>
      </c>
      <c r="H51" s="31">
        <v>0.19744162945050006</v>
      </c>
      <c r="I51" s="31">
        <v>5.4497145160000001E-4</v>
      </c>
      <c r="J51" s="31">
        <v>0</v>
      </c>
      <c r="K51" s="31">
        <v>0</v>
      </c>
      <c r="L51" s="31">
        <v>1.9522473257999998E-2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6.3188488902099993E-2</v>
      </c>
      <c r="S51" s="31">
        <v>0</v>
      </c>
      <c r="T51" s="31">
        <v>0</v>
      </c>
      <c r="U51" s="31">
        <v>0</v>
      </c>
      <c r="V51" s="31">
        <v>2.14458653225E-2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0.86303556396000014</v>
      </c>
      <c r="AC51" s="31">
        <v>9.9104443322399996E-2</v>
      </c>
      <c r="AD51" s="31">
        <v>0</v>
      </c>
      <c r="AE51" s="31">
        <v>0</v>
      </c>
      <c r="AF51" s="31">
        <v>1.1401861149670003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0.84867766286060031</v>
      </c>
      <c r="AM51" s="31">
        <v>4.6911478709599996E-2</v>
      </c>
      <c r="AN51" s="31">
        <v>0</v>
      </c>
      <c r="AO51" s="31">
        <v>0</v>
      </c>
      <c r="AP51" s="31">
        <v>0.81678067351509998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1.6655925820889996</v>
      </c>
      <c r="AW51" s="31">
        <v>0.8582700309668001</v>
      </c>
      <c r="AX51" s="31">
        <v>0</v>
      </c>
      <c r="AY51" s="31">
        <v>0</v>
      </c>
      <c r="AZ51" s="31">
        <v>2.5876876204180008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0.33126027918970008</v>
      </c>
      <c r="BG51" s="31">
        <v>0.30983555467739998</v>
      </c>
      <c r="BH51" s="31">
        <v>0</v>
      </c>
      <c r="BI51" s="31">
        <v>0</v>
      </c>
      <c r="BJ51" s="31">
        <v>0.4830311030642</v>
      </c>
      <c r="BK51" s="34">
        <f>SUM(C51:BJ51)</f>
        <v>11.005305492447</v>
      </c>
    </row>
    <row r="52" spans="1:67" x14ac:dyDescent="0.2">
      <c r="A52" s="16"/>
      <c r="B52" s="21" t="s">
        <v>119</v>
      </c>
      <c r="C52" s="31">
        <v>0</v>
      </c>
      <c r="D52" s="31">
        <v>0.59698749032249998</v>
      </c>
      <c r="E52" s="31">
        <v>0</v>
      </c>
      <c r="F52" s="31">
        <v>0</v>
      </c>
      <c r="G52" s="31">
        <v>0</v>
      </c>
      <c r="H52" s="31">
        <v>1.5589391826264014</v>
      </c>
      <c r="I52" s="31">
        <v>9.181187245160001E-2</v>
      </c>
      <c r="J52" s="31">
        <v>0</v>
      </c>
      <c r="K52" s="31">
        <v>0</v>
      </c>
      <c r="L52" s="31">
        <v>1.0709481241274004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1.4731888205939039</v>
      </c>
      <c r="S52" s="31">
        <v>9.6946835677399992E-2</v>
      </c>
      <c r="T52" s="31">
        <v>0</v>
      </c>
      <c r="U52" s="31">
        <v>0</v>
      </c>
      <c r="V52" s="31">
        <v>0.41199455932200002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43.975721799812582</v>
      </c>
      <c r="AC52" s="31">
        <v>3.6609468394800011</v>
      </c>
      <c r="AD52" s="31">
        <v>0.13866391735479999</v>
      </c>
      <c r="AE52" s="31">
        <v>0</v>
      </c>
      <c r="AF52" s="31">
        <v>46.524263502987097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51.743044380724378</v>
      </c>
      <c r="AM52" s="31">
        <v>4.3417816069656991</v>
      </c>
      <c r="AN52" s="31">
        <v>0</v>
      </c>
      <c r="AO52" s="31">
        <v>0</v>
      </c>
      <c r="AP52" s="31">
        <v>26.221276180646608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14.32986193754355</v>
      </c>
      <c r="AW52" s="31">
        <v>2.265572355192401</v>
      </c>
      <c r="AX52" s="31">
        <v>0</v>
      </c>
      <c r="AY52" s="31">
        <v>0</v>
      </c>
      <c r="AZ52" s="31">
        <v>14.710418350859099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5.6663491207833863</v>
      </c>
      <c r="BG52" s="31">
        <v>0.67633444051549996</v>
      </c>
      <c r="BH52" s="31">
        <v>0</v>
      </c>
      <c r="BI52" s="31">
        <v>0</v>
      </c>
      <c r="BJ52" s="31">
        <v>4.053151694576699</v>
      </c>
      <c r="BK52" s="34">
        <f>SUM(C52:BJ52)</f>
        <v>223.608203012563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1.2497764466449999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1.7563808120769016</v>
      </c>
      <c r="I53" s="31">
        <f t="shared" si="15"/>
        <v>9.2356843903200009E-2</v>
      </c>
      <c r="J53" s="31">
        <f t="shared" si="15"/>
        <v>0</v>
      </c>
      <c r="K53" s="31">
        <f t="shared" si="15"/>
        <v>0</v>
      </c>
      <c r="L53" s="31">
        <f t="shared" si="15"/>
        <v>1.0904705973854003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1.5363773094960038</v>
      </c>
      <c r="S53" s="31">
        <f t="shared" si="15"/>
        <v>9.6946835677399992E-2</v>
      </c>
      <c r="T53" s="31">
        <f t="shared" si="15"/>
        <v>0</v>
      </c>
      <c r="U53" s="31">
        <f t="shared" si="15"/>
        <v>0</v>
      </c>
      <c r="V53" s="31">
        <f t="shared" si="15"/>
        <v>0.4334404246445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44.838757363772579</v>
      </c>
      <c r="AC53" s="31">
        <f t="shared" si="15"/>
        <v>3.7600512828024013</v>
      </c>
      <c r="AD53" s="31">
        <f t="shared" si="15"/>
        <v>0.13866391735479999</v>
      </c>
      <c r="AE53" s="31">
        <f t="shared" si="15"/>
        <v>0</v>
      </c>
      <c r="AF53" s="31">
        <f t="shared" si="15"/>
        <v>47.664449617954098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52.59172204358498</v>
      </c>
      <c r="AM53" s="31">
        <f t="shared" si="15"/>
        <v>4.3886930856752988</v>
      </c>
      <c r="AN53" s="31">
        <f t="shared" si="15"/>
        <v>0</v>
      </c>
      <c r="AO53" s="31">
        <f t="shared" si="15"/>
        <v>0</v>
      </c>
      <c r="AP53" s="31">
        <f t="shared" si="15"/>
        <v>27.038056854161709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15.995454519632549</v>
      </c>
      <c r="AW53" s="31">
        <f t="shared" si="15"/>
        <v>3.1238423861592013</v>
      </c>
      <c r="AX53" s="31">
        <f t="shared" si="15"/>
        <v>0</v>
      </c>
      <c r="AY53" s="31">
        <f t="shared" si="15"/>
        <v>0</v>
      </c>
      <c r="AZ53" s="31">
        <f t="shared" si="15"/>
        <v>17.298105971277099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5.9976093999730864</v>
      </c>
      <c r="BG53" s="31">
        <f t="shared" si="15"/>
        <v>0.98616999519289994</v>
      </c>
      <c r="BH53" s="31">
        <f t="shared" si="15"/>
        <v>0</v>
      </c>
      <c r="BI53" s="31">
        <f t="shared" si="15"/>
        <v>0</v>
      </c>
      <c r="BJ53" s="31">
        <f t="shared" si="15"/>
        <v>4.5361827976408993</v>
      </c>
      <c r="BK53" s="31">
        <f t="shared" si="15"/>
        <v>234.61350850501</v>
      </c>
    </row>
    <row r="54" spans="1:67" ht="2.25" customHeight="1" x14ac:dyDescent="0.2">
      <c r="A54" s="16"/>
      <c r="B54" s="20"/>
      <c r="C54" s="75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7"/>
    </row>
    <row r="55" spans="1:67" x14ac:dyDescent="0.2">
      <c r="A55" s="16" t="s">
        <v>4</v>
      </c>
      <c r="B55" s="19" t="s">
        <v>9</v>
      </c>
      <c r="C55" s="75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7"/>
    </row>
    <row r="56" spans="1:67" x14ac:dyDescent="0.2">
      <c r="A56" s="16" t="s">
        <v>76</v>
      </c>
      <c r="B56" s="20" t="s">
        <v>18</v>
      </c>
      <c r="C56" s="75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7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43.491999999999997</v>
      </c>
      <c r="AS57" s="35">
        <v>0</v>
      </c>
      <c r="AT57" s="35">
        <v>0</v>
      </c>
      <c r="AU57" s="35">
        <v>0</v>
      </c>
      <c r="AV57" s="35">
        <v>18.6007</v>
      </c>
      <c r="AW57" s="35">
        <v>1.3268111878013484</v>
      </c>
      <c r="AX57" s="35">
        <v>5.5999999999999999E-3</v>
      </c>
      <c r="AY57" s="35">
        <v>0</v>
      </c>
      <c r="AZ57" s="35">
        <v>12.709299999999999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7.722500000000001</v>
      </c>
      <c r="BG57" s="35">
        <v>0.26719999999999999</v>
      </c>
      <c r="BH57" s="35">
        <v>0</v>
      </c>
      <c r="BI57" s="35">
        <v>0</v>
      </c>
      <c r="BJ57" s="35">
        <v>2.7788999999999997</v>
      </c>
      <c r="BK57" s="34">
        <f>SUM(C57:BJ57)</f>
        <v>86.903011187801326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43.491999999999997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18.6007</v>
      </c>
      <c r="AW58" s="31">
        <f t="shared" si="16"/>
        <v>1.3268111878013484</v>
      </c>
      <c r="AX58" s="31">
        <f t="shared" si="16"/>
        <v>5.5999999999999999E-3</v>
      </c>
      <c r="AY58" s="31">
        <f t="shared" si="16"/>
        <v>0</v>
      </c>
      <c r="AZ58" s="31">
        <f t="shared" si="16"/>
        <v>12.709299999999999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7.722500000000001</v>
      </c>
      <c r="BG58" s="31">
        <f t="shared" si="16"/>
        <v>0.26719999999999999</v>
      </c>
      <c r="BH58" s="31">
        <f t="shared" si="16"/>
        <v>0</v>
      </c>
      <c r="BI58" s="31">
        <f t="shared" si="16"/>
        <v>0</v>
      </c>
      <c r="BJ58" s="31">
        <f t="shared" si="16"/>
        <v>2.7788999999999997</v>
      </c>
      <c r="BK58" s="34">
        <f>SUM(BK57)</f>
        <v>86.903011187801326</v>
      </c>
    </row>
    <row r="59" spans="1:67" x14ac:dyDescent="0.2">
      <c r="A59" s="16" t="s">
        <v>77</v>
      </c>
      <c r="B59" s="20" t="s">
        <v>19</v>
      </c>
      <c r="C59" s="75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7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43.491999999999997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18.6007</v>
      </c>
      <c r="AW62" s="33">
        <f t="shared" si="18"/>
        <v>1.3268111878013484</v>
      </c>
      <c r="AX62" s="33">
        <f t="shared" si="18"/>
        <v>5.5999999999999999E-3</v>
      </c>
      <c r="AY62" s="33">
        <f t="shared" si="18"/>
        <v>0</v>
      </c>
      <c r="AZ62" s="33">
        <f t="shared" si="18"/>
        <v>12.709299999999999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7.722500000000001</v>
      </c>
      <c r="BG62" s="33">
        <f t="shared" si="18"/>
        <v>0.26719999999999999</v>
      </c>
      <c r="BH62" s="33">
        <f t="shared" si="18"/>
        <v>0</v>
      </c>
      <c r="BI62" s="33">
        <f t="shared" si="18"/>
        <v>0</v>
      </c>
      <c r="BJ62" s="33">
        <f t="shared" si="18"/>
        <v>2.7788999999999997</v>
      </c>
      <c r="BK62" s="33">
        <f>BK61+BK58</f>
        <v>86.903011187801326</v>
      </c>
      <c r="BL62" s="37"/>
      <c r="BM62" s="60"/>
    </row>
    <row r="63" spans="1:67" ht="4.5" customHeight="1" x14ac:dyDescent="0.2">
      <c r="A63" s="16"/>
      <c r="B63" s="20"/>
      <c r="C63" s="75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7"/>
    </row>
    <row r="64" spans="1:67" x14ac:dyDescent="0.2">
      <c r="A64" s="16" t="s">
        <v>20</v>
      </c>
      <c r="B64" s="19" t="s">
        <v>21</v>
      </c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7"/>
    </row>
    <row r="65" spans="1:65" x14ac:dyDescent="0.2">
      <c r="A65" s="16" t="s">
        <v>76</v>
      </c>
      <c r="B65" s="20" t="s">
        <v>22</v>
      </c>
      <c r="C65" s="75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7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5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7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168.42252222028293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49.389321139948976</v>
      </c>
      <c r="I69" s="39">
        <f t="shared" si="20"/>
        <v>231.12567578179801</v>
      </c>
      <c r="J69" s="39">
        <f t="shared" si="20"/>
        <v>176.80156806957942</v>
      </c>
      <c r="K69" s="39">
        <f t="shared" si="20"/>
        <v>0</v>
      </c>
      <c r="L69" s="39">
        <f t="shared" si="20"/>
        <v>106.99961305428842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32.999856739186399</v>
      </c>
      <c r="S69" s="39">
        <f t="shared" si="20"/>
        <v>591.0588155624215</v>
      </c>
      <c r="T69" s="39">
        <f t="shared" si="20"/>
        <v>230.75001716703051</v>
      </c>
      <c r="U69" s="39">
        <f t="shared" si="20"/>
        <v>0</v>
      </c>
      <c r="V69" s="39">
        <f t="shared" si="20"/>
        <v>14.824312538111393</v>
      </c>
      <c r="W69" s="39">
        <f t="shared" si="20"/>
        <v>0</v>
      </c>
      <c r="X69" s="39">
        <f t="shared" si="20"/>
        <v>6.4512902999999995E-6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406.75672746540675</v>
      </c>
      <c r="AC69" s="39">
        <f t="shared" si="20"/>
        <v>96.974609461984031</v>
      </c>
      <c r="AD69" s="39">
        <f t="shared" si="20"/>
        <v>14.168070528353999</v>
      </c>
      <c r="AE69" s="39">
        <f t="shared" si="20"/>
        <v>0</v>
      </c>
      <c r="AF69" s="39">
        <f t="shared" si="20"/>
        <v>365.44659556556053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435.45929473089984</v>
      </c>
      <c r="AM69" s="39">
        <f t="shared" si="20"/>
        <v>81.218591256389388</v>
      </c>
      <c r="AN69" s="39">
        <f t="shared" si="20"/>
        <v>160.34953710164251</v>
      </c>
      <c r="AO69" s="39">
        <f t="shared" si="20"/>
        <v>0</v>
      </c>
      <c r="AP69" s="39">
        <f t="shared" si="20"/>
        <v>209.23865224341682</v>
      </c>
      <c r="AQ69" s="39">
        <f t="shared" si="20"/>
        <v>0</v>
      </c>
      <c r="AR69" s="39">
        <f t="shared" si="20"/>
        <v>43.491999999999997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464.58031048098525</v>
      </c>
      <c r="AW69" s="39">
        <f t="shared" si="20"/>
        <v>165.94488756235046</v>
      </c>
      <c r="AX69" s="39">
        <f t="shared" si="20"/>
        <v>17.871355631418901</v>
      </c>
      <c r="AY69" s="39">
        <f t="shared" si="20"/>
        <v>0</v>
      </c>
      <c r="AZ69" s="39">
        <f t="shared" si="20"/>
        <v>236.93892432279461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122.27574640194499</v>
      </c>
      <c r="BG69" s="39">
        <f t="shared" si="20"/>
        <v>14.727905250470501</v>
      </c>
      <c r="BH69" s="39">
        <f t="shared" si="20"/>
        <v>37.669225954741208</v>
      </c>
      <c r="BI69" s="39">
        <f t="shared" si="20"/>
        <v>0</v>
      </c>
      <c r="BJ69" s="39">
        <f t="shared" si="20"/>
        <v>35.065639631645105</v>
      </c>
      <c r="BK69" s="39">
        <f>BK28+BK47+BK53+BK62+BK67</f>
        <v>4510.5497823139422</v>
      </c>
      <c r="BL69" s="37"/>
      <c r="BM69" s="44"/>
    </row>
    <row r="70" spans="1:65" ht="4.5" customHeight="1" x14ac:dyDescent="0.2">
      <c r="A70" s="16"/>
      <c r="B70" s="25"/>
      <c r="C70" s="89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90"/>
    </row>
    <row r="71" spans="1:65" ht="14.25" customHeight="1" x14ac:dyDescent="0.3">
      <c r="A71" s="16" t="s">
        <v>5</v>
      </c>
      <c r="B71" s="26" t="s">
        <v>24</v>
      </c>
      <c r="C71" s="89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90"/>
    </row>
    <row r="72" spans="1:65" x14ac:dyDescent="0.2">
      <c r="A72" s="16"/>
      <c r="B72" s="29" t="s">
        <v>112</v>
      </c>
      <c r="C72" s="35">
        <v>0</v>
      </c>
      <c r="D72" s="35">
        <v>0.84720327432250009</v>
      </c>
      <c r="E72" s="35">
        <v>0</v>
      </c>
      <c r="F72" s="35">
        <v>0</v>
      </c>
      <c r="G72" s="35">
        <v>0</v>
      </c>
      <c r="H72" s="35">
        <v>2.130806544895302</v>
      </c>
      <c r="I72" s="35">
        <v>8.2070546967699998E-2</v>
      </c>
      <c r="J72" s="35">
        <v>0</v>
      </c>
      <c r="K72" s="35">
        <v>0</v>
      </c>
      <c r="L72" s="35">
        <v>0.4661617098702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1.8839047771624018</v>
      </c>
      <c r="S72" s="35">
        <v>1.5920226225799999E-2</v>
      </c>
      <c r="T72" s="35">
        <v>0</v>
      </c>
      <c r="U72" s="35">
        <v>0</v>
      </c>
      <c r="V72" s="35">
        <v>0.25441500045090004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14.656283271937115</v>
      </c>
      <c r="AC72" s="35">
        <v>0.12104086687030001</v>
      </c>
      <c r="AD72" s="35">
        <v>0</v>
      </c>
      <c r="AE72" s="35">
        <v>0</v>
      </c>
      <c r="AF72" s="35">
        <v>3.0346997160296003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10.687642009473521</v>
      </c>
      <c r="AM72" s="35">
        <v>0.20336087777390005</v>
      </c>
      <c r="AN72" s="35">
        <v>0</v>
      </c>
      <c r="AO72" s="35">
        <v>0</v>
      </c>
      <c r="AP72" s="35">
        <v>0.54379009806359979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5.3719378684858334</v>
      </c>
      <c r="AW72" s="35">
        <v>9.3797235031800014E-2</v>
      </c>
      <c r="AX72" s="35">
        <v>0</v>
      </c>
      <c r="AY72" s="35">
        <v>0</v>
      </c>
      <c r="AZ72" s="35">
        <v>1.8192469004179002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1.9669821432836958</v>
      </c>
      <c r="BG72" s="35">
        <v>8.8834762903000006E-3</v>
      </c>
      <c r="BH72" s="35">
        <v>0</v>
      </c>
      <c r="BI72" s="35">
        <v>0</v>
      </c>
      <c r="BJ72" s="35">
        <v>0</v>
      </c>
      <c r="BK72" s="34">
        <f>SUM(C72:BJ72)</f>
        <v>44.188146543552371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0.84720327432250009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2.130806544895302</v>
      </c>
      <c r="I73" s="31">
        <f t="shared" si="21"/>
        <v>8.2070546967699998E-2</v>
      </c>
      <c r="J73" s="31">
        <f t="shared" si="21"/>
        <v>0</v>
      </c>
      <c r="K73" s="31">
        <f t="shared" si="21"/>
        <v>0</v>
      </c>
      <c r="L73" s="31">
        <f t="shared" si="21"/>
        <v>0.4661617098702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1.8839047771624018</v>
      </c>
      <c r="S73" s="31">
        <f t="shared" si="21"/>
        <v>1.5920226225799999E-2</v>
      </c>
      <c r="T73" s="31">
        <f t="shared" si="21"/>
        <v>0</v>
      </c>
      <c r="U73" s="31">
        <f t="shared" si="21"/>
        <v>0</v>
      </c>
      <c r="V73" s="31">
        <f t="shared" si="21"/>
        <v>0.25441500045090004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14.656283271937115</v>
      </c>
      <c r="AC73" s="31">
        <f t="shared" si="21"/>
        <v>0.12104086687030001</v>
      </c>
      <c r="AD73" s="31">
        <f t="shared" si="21"/>
        <v>0</v>
      </c>
      <c r="AE73" s="31">
        <f t="shared" si="21"/>
        <v>0</v>
      </c>
      <c r="AF73" s="31">
        <f t="shared" si="21"/>
        <v>3.0346997160296003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10.687642009473521</v>
      </c>
      <c r="AM73" s="31">
        <f t="shared" si="21"/>
        <v>0.20336087777390005</v>
      </c>
      <c r="AN73" s="31">
        <f t="shared" si="21"/>
        <v>0</v>
      </c>
      <c r="AO73" s="31">
        <f t="shared" si="21"/>
        <v>0</v>
      </c>
      <c r="AP73" s="31">
        <f t="shared" si="21"/>
        <v>0.54379009806359979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5.3719378684858334</v>
      </c>
      <c r="AW73" s="31">
        <f t="shared" si="21"/>
        <v>9.3797235031800014E-2</v>
      </c>
      <c r="AX73" s="31">
        <f t="shared" si="21"/>
        <v>0</v>
      </c>
      <c r="AY73" s="31">
        <f t="shared" si="21"/>
        <v>0</v>
      </c>
      <c r="AZ73" s="31">
        <f t="shared" si="21"/>
        <v>1.8192469004179002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1.9669821432836958</v>
      </c>
      <c r="BG73" s="31">
        <f t="shared" si="21"/>
        <v>8.8834762903000006E-3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44.188146543552371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  <c r="BL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4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workbookViewId="0"/>
  </sheetViews>
  <sheetFormatPr defaultRowHeight="12.75" x14ac:dyDescent="0.2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 x14ac:dyDescent="0.2">
      <c r="B2" s="91" t="s">
        <v>130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17.25" customHeight="1" x14ac:dyDescent="0.2">
      <c r="B3" s="91" t="s">
        <v>113</v>
      </c>
      <c r="C3" s="92"/>
      <c r="D3" s="92"/>
      <c r="E3" s="92"/>
      <c r="F3" s="92"/>
      <c r="G3" s="92"/>
      <c r="H3" s="92"/>
      <c r="I3" s="92"/>
      <c r="J3" s="92"/>
      <c r="K3" s="92"/>
      <c r="L3" s="93"/>
    </row>
    <row r="4" spans="2:12" ht="30" x14ac:dyDescent="0.2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 x14ac:dyDescent="0.2">
      <c r="B5" s="49">
        <v>1</v>
      </c>
      <c r="C5" s="50" t="s">
        <v>39</v>
      </c>
      <c r="D5" s="51">
        <v>0</v>
      </c>
      <c r="E5" s="51">
        <v>0</v>
      </c>
      <c r="F5" s="51">
        <v>0.21157774567610002</v>
      </c>
      <c r="G5" s="51">
        <v>6.7950832579000003E-3</v>
      </c>
      <c r="H5" s="51">
        <v>0</v>
      </c>
      <c r="I5" s="62">
        <v>0</v>
      </c>
      <c r="J5" s="52">
        <v>0</v>
      </c>
      <c r="K5" s="52">
        <f>SUM(D5:J5)</f>
        <v>0.21837282893400001</v>
      </c>
      <c r="L5" s="51">
        <v>5.1693838700000002E-5</v>
      </c>
    </row>
    <row r="6" spans="2:12" x14ac:dyDescent="0.2">
      <c r="B6" s="49">
        <v>2</v>
      </c>
      <c r="C6" s="53" t="s">
        <v>40</v>
      </c>
      <c r="D6" s="51">
        <v>8.2303062100618014</v>
      </c>
      <c r="E6" s="51">
        <v>0.60297000022369995</v>
      </c>
      <c r="F6" s="51">
        <v>25.75919954184063</v>
      </c>
      <c r="G6" s="51">
        <v>2.0147953746546978</v>
      </c>
      <c r="H6" s="51">
        <v>0</v>
      </c>
      <c r="I6" s="51">
        <v>0.46310000000000001</v>
      </c>
      <c r="J6" s="52">
        <v>0</v>
      </c>
      <c r="K6" s="52">
        <f t="shared" ref="K6:K41" si="0">SUM(D6:J6)</f>
        <v>37.070371126780827</v>
      </c>
      <c r="L6" s="51">
        <v>0.48647126836880045</v>
      </c>
    </row>
    <row r="7" spans="2:12" x14ac:dyDescent="0.2">
      <c r="B7" s="49">
        <v>3</v>
      </c>
      <c r="C7" s="50" t="s">
        <v>41</v>
      </c>
      <c r="D7" s="51">
        <v>5.4547233869999996E-3</v>
      </c>
      <c r="E7" s="51">
        <v>0</v>
      </c>
      <c r="F7" s="51">
        <v>0.55233240470700018</v>
      </c>
      <c r="G7" s="51">
        <v>9.5174828708999987E-3</v>
      </c>
      <c r="H7" s="51">
        <v>0</v>
      </c>
      <c r="I7" s="51">
        <v>4.7000000000000002E-3</v>
      </c>
      <c r="J7" s="52">
        <v>0</v>
      </c>
      <c r="K7" s="52">
        <f t="shared" si="0"/>
        <v>0.5720046109649003</v>
      </c>
      <c r="L7" s="51">
        <v>8.2933273386600004E-2</v>
      </c>
    </row>
    <row r="8" spans="2:12" x14ac:dyDescent="0.2">
      <c r="B8" s="49">
        <v>4</v>
      </c>
      <c r="C8" s="53" t="s">
        <v>42</v>
      </c>
      <c r="D8" s="51">
        <v>3.5184519714816012</v>
      </c>
      <c r="E8" s="51">
        <v>0.51492927196649996</v>
      </c>
      <c r="F8" s="51">
        <v>11.784830418732007</v>
      </c>
      <c r="G8" s="51">
        <v>2.6446265107686022</v>
      </c>
      <c r="H8" s="51">
        <v>0</v>
      </c>
      <c r="I8" s="51">
        <v>0.22409999999999999</v>
      </c>
      <c r="J8" s="52">
        <v>0</v>
      </c>
      <c r="K8" s="52">
        <f t="shared" si="0"/>
        <v>18.686938172948711</v>
      </c>
      <c r="L8" s="51">
        <v>0.61438356973059982</v>
      </c>
    </row>
    <row r="9" spans="2:12" x14ac:dyDescent="0.2">
      <c r="B9" s="49">
        <v>5</v>
      </c>
      <c r="C9" s="53" t="s">
        <v>43</v>
      </c>
      <c r="D9" s="51">
        <v>1.0486805966414996</v>
      </c>
      <c r="E9" s="51">
        <v>0.95926991973869979</v>
      </c>
      <c r="F9" s="51">
        <v>37.907088055743031</v>
      </c>
      <c r="G9" s="51">
        <v>6.0446135183149039</v>
      </c>
      <c r="H9" s="51">
        <v>0</v>
      </c>
      <c r="I9" s="51">
        <v>1.1301000000000001</v>
      </c>
      <c r="J9" s="52">
        <v>0</v>
      </c>
      <c r="K9" s="52">
        <f t="shared" si="0"/>
        <v>47.089752090438132</v>
      </c>
      <c r="L9" s="51">
        <v>0.88943738036799902</v>
      </c>
    </row>
    <row r="10" spans="2:12" x14ac:dyDescent="0.2">
      <c r="B10" s="49">
        <v>6</v>
      </c>
      <c r="C10" s="53" t="s">
        <v>44</v>
      </c>
      <c r="D10" s="51">
        <v>43.110853109192909</v>
      </c>
      <c r="E10" s="51">
        <v>3.4383256759661003</v>
      </c>
      <c r="F10" s="51">
        <v>15.886557363661311</v>
      </c>
      <c r="G10" s="51">
        <v>1.7136161154800011</v>
      </c>
      <c r="H10" s="51">
        <v>0</v>
      </c>
      <c r="I10" s="51">
        <v>0.20199999999999999</v>
      </c>
      <c r="J10" s="52">
        <v>0</v>
      </c>
      <c r="K10" s="52">
        <f t="shared" si="0"/>
        <v>64.351352264300317</v>
      </c>
      <c r="L10" s="51">
        <v>0.36261562712520007</v>
      </c>
    </row>
    <row r="11" spans="2:12" x14ac:dyDescent="0.2">
      <c r="B11" s="49">
        <v>7</v>
      </c>
      <c r="C11" s="53" t="s">
        <v>45</v>
      </c>
      <c r="D11" s="51">
        <v>44.453923257188585</v>
      </c>
      <c r="E11" s="51">
        <v>8.1769211093471039</v>
      </c>
      <c r="F11" s="51">
        <v>30.200937334383241</v>
      </c>
      <c r="G11" s="51">
        <v>7.1999541199321015</v>
      </c>
      <c r="H11" s="51">
        <v>0</v>
      </c>
      <c r="I11" s="62">
        <v>0</v>
      </c>
      <c r="J11" s="52">
        <v>0</v>
      </c>
      <c r="K11" s="52">
        <f t="shared" si="0"/>
        <v>90.031735820851026</v>
      </c>
      <c r="L11" s="51">
        <v>0.506133725892699</v>
      </c>
    </row>
    <row r="12" spans="2:12" x14ac:dyDescent="0.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62">
        <v>0</v>
      </c>
      <c r="J12" s="52">
        <v>0</v>
      </c>
      <c r="K12" s="52">
        <f t="shared" si="0"/>
        <v>0</v>
      </c>
      <c r="L12" s="51">
        <v>0</v>
      </c>
    </row>
    <row r="13" spans="2:12" x14ac:dyDescent="0.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62">
        <v>0</v>
      </c>
      <c r="J13" s="52">
        <v>0</v>
      </c>
      <c r="K13" s="52">
        <f t="shared" si="0"/>
        <v>0</v>
      </c>
      <c r="L13" s="51">
        <v>0</v>
      </c>
    </row>
    <row r="14" spans="2:12" x14ac:dyDescent="0.2">
      <c r="B14" s="49">
        <v>10</v>
      </c>
      <c r="C14" s="53" t="s">
        <v>48</v>
      </c>
      <c r="D14" s="51">
        <v>0.11251170506409998</v>
      </c>
      <c r="E14" s="51">
        <v>0.34041792558009998</v>
      </c>
      <c r="F14" s="51">
        <v>7.9951416325077993</v>
      </c>
      <c r="G14" s="51">
        <v>1.2530646743171006</v>
      </c>
      <c r="H14" s="51">
        <v>0</v>
      </c>
      <c r="I14" s="51">
        <v>0.1167</v>
      </c>
      <c r="J14" s="52">
        <v>0</v>
      </c>
      <c r="K14" s="52">
        <f t="shared" si="0"/>
        <v>9.8178359374690984</v>
      </c>
      <c r="L14" s="51">
        <v>0.40810784602860012</v>
      </c>
    </row>
    <row r="15" spans="2:12" x14ac:dyDescent="0.2">
      <c r="B15" s="49">
        <v>11</v>
      </c>
      <c r="C15" s="53" t="s">
        <v>49</v>
      </c>
      <c r="D15" s="51">
        <v>95.794116330666711</v>
      </c>
      <c r="E15" s="51">
        <v>15.626213255085601</v>
      </c>
      <c r="F15" s="51">
        <v>90.553580846023181</v>
      </c>
      <c r="G15" s="51">
        <v>12.220292660699434</v>
      </c>
      <c r="H15" s="51">
        <v>0</v>
      </c>
      <c r="I15" s="51">
        <v>1.0367999999999999</v>
      </c>
      <c r="J15" s="52">
        <v>0</v>
      </c>
      <c r="K15" s="52">
        <f t="shared" si="0"/>
        <v>215.23100309247494</v>
      </c>
      <c r="L15" s="51">
        <v>2.2425904134222083</v>
      </c>
    </row>
    <row r="16" spans="2:12" x14ac:dyDescent="0.2">
      <c r="B16" s="49">
        <v>12</v>
      </c>
      <c r="C16" s="53" t="s">
        <v>50</v>
      </c>
      <c r="D16" s="51">
        <v>46.092980986187094</v>
      </c>
      <c r="E16" s="51">
        <v>8.0939066926084031</v>
      </c>
      <c r="F16" s="51">
        <v>44.825109758730882</v>
      </c>
      <c r="G16" s="51">
        <v>5.1738312563933029</v>
      </c>
      <c r="H16" s="51">
        <v>0</v>
      </c>
      <c r="I16" s="51">
        <v>0.67170000000000007</v>
      </c>
      <c r="J16" s="52">
        <v>0</v>
      </c>
      <c r="K16" s="52">
        <f t="shared" si="0"/>
        <v>104.85752869391969</v>
      </c>
      <c r="L16" s="51">
        <v>1.2554229315003989</v>
      </c>
    </row>
    <row r="17" spans="2:12" x14ac:dyDescent="0.2">
      <c r="B17" s="49">
        <v>13</v>
      </c>
      <c r="C17" s="53" t="s">
        <v>51</v>
      </c>
      <c r="D17" s="51">
        <v>8.2764585224600007E-2</v>
      </c>
      <c r="E17" s="51">
        <v>0.46085652893420004</v>
      </c>
      <c r="F17" s="51">
        <v>17.306213817925009</v>
      </c>
      <c r="G17" s="51">
        <v>1.1150420562540995</v>
      </c>
      <c r="H17" s="51">
        <v>0</v>
      </c>
      <c r="I17" s="51">
        <v>7.3700000000000002E-2</v>
      </c>
      <c r="J17" s="52">
        <v>0</v>
      </c>
      <c r="K17" s="52">
        <f t="shared" si="0"/>
        <v>19.038576988337908</v>
      </c>
      <c r="L17" s="51">
        <v>0.35995244879980026</v>
      </c>
    </row>
    <row r="18" spans="2:12" x14ac:dyDescent="0.2">
      <c r="B18" s="49">
        <v>14</v>
      </c>
      <c r="C18" s="53" t="s">
        <v>52</v>
      </c>
      <c r="D18" s="51">
        <v>0.1542572927735</v>
      </c>
      <c r="E18" s="51">
        <v>0.23610211216049998</v>
      </c>
      <c r="F18" s="51">
        <v>8.5884947951093942</v>
      </c>
      <c r="G18" s="51">
        <v>1.1959123582542996</v>
      </c>
      <c r="H18" s="51">
        <v>0</v>
      </c>
      <c r="I18" s="51">
        <v>1.46E-2</v>
      </c>
      <c r="J18" s="52">
        <v>0</v>
      </c>
      <c r="K18" s="52">
        <f t="shared" si="0"/>
        <v>10.189366558297692</v>
      </c>
      <c r="L18" s="51">
        <v>5.1290423804000007E-2</v>
      </c>
    </row>
    <row r="19" spans="2:12" x14ac:dyDescent="0.2">
      <c r="B19" s="49">
        <v>15</v>
      </c>
      <c r="C19" s="53" t="s">
        <v>53</v>
      </c>
      <c r="D19" s="51">
        <v>2.8521674073197003</v>
      </c>
      <c r="E19" s="51">
        <v>0.5770749722873002</v>
      </c>
      <c r="F19" s="51">
        <v>29.22165232523929</v>
      </c>
      <c r="G19" s="51">
        <v>3.5146861014614958</v>
      </c>
      <c r="H19" s="51">
        <v>0</v>
      </c>
      <c r="I19" s="51">
        <v>2.3900000000000001E-2</v>
      </c>
      <c r="J19" s="52">
        <v>0</v>
      </c>
      <c r="K19" s="52">
        <f t="shared" si="0"/>
        <v>36.189480806307785</v>
      </c>
      <c r="L19" s="51">
        <v>0.44530905418140015</v>
      </c>
    </row>
    <row r="20" spans="2:12" x14ac:dyDescent="0.2">
      <c r="B20" s="49">
        <v>16</v>
      </c>
      <c r="C20" s="53" t="s">
        <v>54</v>
      </c>
      <c r="D20" s="51">
        <v>108.27731853017927</v>
      </c>
      <c r="E20" s="51">
        <v>30.332526256757887</v>
      </c>
      <c r="F20" s="51">
        <v>133.96644982592866</v>
      </c>
      <c r="G20" s="51">
        <v>13.477964128874419</v>
      </c>
      <c r="H20" s="51">
        <v>0</v>
      </c>
      <c r="I20" s="51">
        <v>3.1742999999999997</v>
      </c>
      <c r="J20" s="52">
        <v>0</v>
      </c>
      <c r="K20" s="52">
        <f t="shared" si="0"/>
        <v>289.22855874174024</v>
      </c>
      <c r="L20" s="51">
        <v>3.3676028375754208</v>
      </c>
    </row>
    <row r="21" spans="2:12" x14ac:dyDescent="0.2">
      <c r="B21" s="49">
        <v>17</v>
      </c>
      <c r="C21" s="53" t="s">
        <v>55</v>
      </c>
      <c r="D21" s="51">
        <v>48.723780598673919</v>
      </c>
      <c r="E21" s="51">
        <v>2.6694220747389008</v>
      </c>
      <c r="F21" s="51">
        <v>36.842236730127937</v>
      </c>
      <c r="G21" s="51">
        <v>5.5052137077455088</v>
      </c>
      <c r="H21" s="51">
        <v>0</v>
      </c>
      <c r="I21" s="51">
        <v>0.6452</v>
      </c>
      <c r="J21" s="52">
        <v>0</v>
      </c>
      <c r="K21" s="52">
        <f t="shared" si="0"/>
        <v>94.385853111286281</v>
      </c>
      <c r="L21" s="51">
        <v>0.78386614733689897</v>
      </c>
    </row>
    <row r="22" spans="2:12" x14ac:dyDescent="0.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62">
        <v>0</v>
      </c>
      <c r="J22" s="52">
        <v>0</v>
      </c>
      <c r="K22" s="52">
        <f t="shared" si="0"/>
        <v>0</v>
      </c>
      <c r="L22" s="51">
        <v>0</v>
      </c>
    </row>
    <row r="23" spans="2:12" x14ac:dyDescent="0.2">
      <c r="B23" s="49">
        <v>19</v>
      </c>
      <c r="C23" s="53" t="s">
        <v>57</v>
      </c>
      <c r="D23" s="51">
        <v>15.204703480374794</v>
      </c>
      <c r="E23" s="51">
        <v>16.439126417077421</v>
      </c>
      <c r="F23" s="51">
        <v>84.50334630766605</v>
      </c>
      <c r="G23" s="51">
        <v>14.457698346009652</v>
      </c>
      <c r="H23" s="51">
        <v>0</v>
      </c>
      <c r="I23" s="51">
        <v>1.8759000000000001</v>
      </c>
      <c r="J23" s="52">
        <v>0</v>
      </c>
      <c r="K23" s="52">
        <f t="shared" si="0"/>
        <v>132.48077455112792</v>
      </c>
      <c r="L23" s="51">
        <v>1.1606762698436981</v>
      </c>
    </row>
    <row r="24" spans="2:12" x14ac:dyDescent="0.2">
      <c r="B24" s="49">
        <v>20</v>
      </c>
      <c r="C24" s="53" t="s">
        <v>58</v>
      </c>
      <c r="D24" s="51">
        <v>572.90961032723669</v>
      </c>
      <c r="E24" s="51">
        <v>128.00732131161598</v>
      </c>
      <c r="F24" s="51">
        <v>778.87014479312791</v>
      </c>
      <c r="G24" s="51">
        <v>67.053773792183634</v>
      </c>
      <c r="H24" s="51">
        <v>0</v>
      </c>
      <c r="I24" s="51">
        <v>58.668911187801342</v>
      </c>
      <c r="J24" s="52">
        <v>0</v>
      </c>
      <c r="K24" s="52">
        <f t="shared" si="0"/>
        <v>1605.5097614119654</v>
      </c>
      <c r="L24" s="51">
        <v>13.913867206851037</v>
      </c>
    </row>
    <row r="25" spans="2:12" x14ac:dyDescent="0.2">
      <c r="B25" s="49">
        <v>21</v>
      </c>
      <c r="C25" s="50" t="s">
        <v>59</v>
      </c>
      <c r="D25" s="51">
        <v>0</v>
      </c>
      <c r="E25" s="51">
        <v>1.917930967E-4</v>
      </c>
      <c r="F25" s="51">
        <v>0.39766940738259993</v>
      </c>
      <c r="G25" s="51">
        <v>8.0166147354599995E-2</v>
      </c>
      <c r="H25" s="51">
        <v>0</v>
      </c>
      <c r="I25" s="62">
        <v>0</v>
      </c>
      <c r="J25" s="52">
        <v>0</v>
      </c>
      <c r="K25" s="52">
        <f t="shared" si="0"/>
        <v>0.47802734783389988</v>
      </c>
      <c r="L25" s="51">
        <v>1.3065575479999998E-3</v>
      </c>
    </row>
    <row r="26" spans="2:12" x14ac:dyDescent="0.2">
      <c r="B26" s="49">
        <v>22</v>
      </c>
      <c r="C26" s="53" t="s">
        <v>60</v>
      </c>
      <c r="D26" s="51">
        <v>2.3331891903099998E-2</v>
      </c>
      <c r="E26" s="51">
        <v>4.1638596773999996E-3</v>
      </c>
      <c r="F26" s="51">
        <v>0.89695175270030036</v>
      </c>
      <c r="G26" s="51">
        <v>8.7355862898999999E-3</v>
      </c>
      <c r="H26" s="51">
        <v>0</v>
      </c>
      <c r="I26" s="51">
        <v>0.37630000000000002</v>
      </c>
      <c r="J26" s="52">
        <v>0</v>
      </c>
      <c r="K26" s="52">
        <f t="shared" si="0"/>
        <v>1.3094830905707004</v>
      </c>
      <c r="L26" s="51">
        <v>2.6054254998899982E-2</v>
      </c>
    </row>
    <row r="27" spans="2:12" x14ac:dyDescent="0.2">
      <c r="B27" s="49">
        <v>23</v>
      </c>
      <c r="C27" s="50" t="s">
        <v>61</v>
      </c>
      <c r="D27" s="51">
        <v>0</v>
      </c>
      <c r="E27" s="51">
        <v>0</v>
      </c>
      <c r="F27" s="51">
        <v>9.5082580639999992E-4</v>
      </c>
      <c r="G27" s="51">
        <v>0</v>
      </c>
      <c r="H27" s="51">
        <v>0</v>
      </c>
      <c r="I27" s="62">
        <v>0</v>
      </c>
      <c r="J27" s="52">
        <v>0</v>
      </c>
      <c r="K27" s="52">
        <f t="shared" si="0"/>
        <v>9.5082580639999992E-4</v>
      </c>
      <c r="L27" s="51">
        <v>3.9583257418000003E-3</v>
      </c>
    </row>
    <row r="28" spans="2:12" x14ac:dyDescent="0.2">
      <c r="B28" s="49">
        <v>24</v>
      </c>
      <c r="C28" s="50" t="s">
        <v>62</v>
      </c>
      <c r="D28" s="51">
        <v>0.21356747487049996</v>
      </c>
      <c r="E28" s="51">
        <v>2.2710576774000002E-3</v>
      </c>
      <c r="F28" s="51">
        <v>2.3725279408623998</v>
      </c>
      <c r="G28" s="51">
        <v>5.32882807417E-2</v>
      </c>
      <c r="H28" s="51">
        <v>0</v>
      </c>
      <c r="I28" s="51">
        <v>0.15989999999999999</v>
      </c>
      <c r="J28" s="52">
        <v>0</v>
      </c>
      <c r="K28" s="52">
        <f t="shared" si="0"/>
        <v>2.8015547541519994</v>
      </c>
      <c r="L28" s="51">
        <v>2.22357634191E-2</v>
      </c>
    </row>
    <row r="29" spans="2:12" x14ac:dyDescent="0.2">
      <c r="B29" s="49">
        <v>25</v>
      </c>
      <c r="C29" s="53" t="s">
        <v>63</v>
      </c>
      <c r="D29" s="51">
        <v>36.655856644313111</v>
      </c>
      <c r="E29" s="51">
        <v>8.1951383293433988</v>
      </c>
      <c r="F29" s="51">
        <v>174.03597064627255</v>
      </c>
      <c r="G29" s="51">
        <v>14.090061538347211</v>
      </c>
      <c r="H29" s="51">
        <v>0</v>
      </c>
      <c r="I29" s="51">
        <v>3.3058000000000001</v>
      </c>
      <c r="J29" s="52">
        <v>0</v>
      </c>
      <c r="K29" s="52">
        <f t="shared" si="0"/>
        <v>236.28282715827629</v>
      </c>
      <c r="L29" s="51">
        <v>1.9806371403929972</v>
      </c>
    </row>
    <row r="30" spans="2:12" x14ac:dyDescent="0.2">
      <c r="B30" s="49">
        <v>26</v>
      </c>
      <c r="C30" s="53" t="s">
        <v>64</v>
      </c>
      <c r="D30" s="51">
        <v>16.142156651372606</v>
      </c>
      <c r="E30" s="51">
        <v>2.4179625963137008</v>
      </c>
      <c r="F30" s="51">
        <v>32.62544442342184</v>
      </c>
      <c r="G30" s="51">
        <v>6.7750666677673985</v>
      </c>
      <c r="H30" s="51">
        <v>0</v>
      </c>
      <c r="I30" s="51">
        <v>0.87329999999999997</v>
      </c>
      <c r="J30" s="52">
        <v>0</v>
      </c>
      <c r="K30" s="52">
        <f t="shared" si="0"/>
        <v>58.83393033887554</v>
      </c>
      <c r="L30" s="51">
        <v>0.71718776704830067</v>
      </c>
    </row>
    <row r="31" spans="2:12" x14ac:dyDescent="0.2">
      <c r="B31" s="49">
        <v>27</v>
      </c>
      <c r="C31" s="53" t="s">
        <v>15</v>
      </c>
      <c r="D31" s="51">
        <v>1.7403671515999999E-2</v>
      </c>
      <c r="E31" s="51">
        <v>0</v>
      </c>
      <c r="F31" s="51">
        <v>1.9937155683487995</v>
      </c>
      <c r="G31" s="51">
        <v>4.2579728709000002E-2</v>
      </c>
      <c r="H31" s="51">
        <v>0</v>
      </c>
      <c r="I31" s="51">
        <v>1.3418000000000001</v>
      </c>
      <c r="J31" s="52">
        <v>0</v>
      </c>
      <c r="K31" s="52">
        <f t="shared" si="0"/>
        <v>3.3954989685737997</v>
      </c>
      <c r="L31" s="51">
        <v>7.9988389031899976E-2</v>
      </c>
    </row>
    <row r="32" spans="2:12" x14ac:dyDescent="0.2">
      <c r="B32" s="49">
        <v>28</v>
      </c>
      <c r="C32" s="53" t="s">
        <v>65</v>
      </c>
      <c r="D32" s="51">
        <v>4.5090142257900007E-2</v>
      </c>
      <c r="E32" s="51">
        <v>1.8685028063000003E-3</v>
      </c>
      <c r="F32" s="51">
        <v>0.85272704347530037</v>
      </c>
      <c r="G32" s="51">
        <v>3.9350018999000001E-2</v>
      </c>
      <c r="H32" s="51">
        <v>0</v>
      </c>
      <c r="I32" s="62">
        <v>0</v>
      </c>
      <c r="J32" s="52">
        <v>0</v>
      </c>
      <c r="K32" s="52">
        <f t="shared" si="0"/>
        <v>0.93903570753850041</v>
      </c>
      <c r="L32" s="51">
        <v>3.3051711580099993E-2</v>
      </c>
    </row>
    <row r="33" spans="2:13" x14ac:dyDescent="0.2">
      <c r="B33" s="49">
        <v>29</v>
      </c>
      <c r="C33" s="53" t="s">
        <v>66</v>
      </c>
      <c r="D33" s="51">
        <v>3.5909859275448985</v>
      </c>
      <c r="E33" s="51">
        <v>3.7735493191542</v>
      </c>
      <c r="F33" s="51">
        <v>27.046071767124793</v>
      </c>
      <c r="G33" s="51">
        <v>2.9012410777876965</v>
      </c>
      <c r="H33" s="51">
        <v>0</v>
      </c>
      <c r="I33" s="51">
        <v>0.29039999999999999</v>
      </c>
      <c r="J33" s="52">
        <v>0</v>
      </c>
      <c r="K33" s="52">
        <f t="shared" si="0"/>
        <v>37.602248091611585</v>
      </c>
      <c r="L33" s="51">
        <v>0.75460663834179975</v>
      </c>
    </row>
    <row r="34" spans="2:13" x14ac:dyDescent="0.2">
      <c r="B34" s="49">
        <v>30</v>
      </c>
      <c r="C34" s="53" t="s">
        <v>67</v>
      </c>
      <c r="D34" s="51">
        <v>6.6954360574421914</v>
      </c>
      <c r="E34" s="51">
        <v>1.1539218327045004</v>
      </c>
      <c r="F34" s="51">
        <v>51.938762709427863</v>
      </c>
      <c r="G34" s="51">
        <v>5.9243779010519999</v>
      </c>
      <c r="H34" s="51">
        <v>0</v>
      </c>
      <c r="I34" s="51">
        <v>1.4724999999999999</v>
      </c>
      <c r="J34" s="52">
        <v>0</v>
      </c>
      <c r="K34" s="52">
        <f t="shared" si="0"/>
        <v>67.184998500626548</v>
      </c>
      <c r="L34" s="51">
        <v>1.2763330678533999</v>
      </c>
    </row>
    <row r="35" spans="2:13" x14ac:dyDescent="0.2">
      <c r="B35" s="49">
        <v>31</v>
      </c>
      <c r="C35" s="50" t="s">
        <v>68</v>
      </c>
      <c r="D35" s="51">
        <v>0.36450585190320001</v>
      </c>
      <c r="E35" s="51">
        <v>0.3426190751289</v>
      </c>
      <c r="F35" s="51">
        <v>1.0383667998646002</v>
      </c>
      <c r="G35" s="51">
        <v>0.17532315345070001</v>
      </c>
      <c r="H35" s="51">
        <v>0</v>
      </c>
      <c r="I35" s="62">
        <v>0</v>
      </c>
      <c r="J35" s="52">
        <v>0</v>
      </c>
      <c r="K35" s="52">
        <f t="shared" si="0"/>
        <v>1.9208148803474003</v>
      </c>
      <c r="L35" s="51">
        <v>8.8289058224999981E-2</v>
      </c>
    </row>
    <row r="36" spans="2:13" x14ac:dyDescent="0.2">
      <c r="B36" s="49">
        <v>32</v>
      </c>
      <c r="C36" s="53" t="s">
        <v>69</v>
      </c>
      <c r="D36" s="51">
        <v>25.484203603277518</v>
      </c>
      <c r="E36" s="51">
        <v>17.747715705150394</v>
      </c>
      <c r="F36" s="51">
        <v>75.801544426722145</v>
      </c>
      <c r="G36" s="51">
        <v>11.106896333791937</v>
      </c>
      <c r="H36" s="51">
        <v>0</v>
      </c>
      <c r="I36" s="51">
        <v>2.5201000000000002</v>
      </c>
      <c r="J36" s="52">
        <v>0</v>
      </c>
      <c r="K36" s="52">
        <f t="shared" si="0"/>
        <v>132.66046006894203</v>
      </c>
      <c r="L36" s="51">
        <v>3.0772847160427359</v>
      </c>
    </row>
    <row r="37" spans="2:13" x14ac:dyDescent="0.2">
      <c r="B37" s="49">
        <v>33</v>
      </c>
      <c r="C37" s="53" t="s">
        <v>114</v>
      </c>
      <c r="D37" s="51">
        <v>621.8750162744285</v>
      </c>
      <c r="E37" s="51">
        <v>14.604705396594399</v>
      </c>
      <c r="F37" s="51">
        <v>91.163450137435973</v>
      </c>
      <c r="G37" s="51">
        <v>9.2477903546201023</v>
      </c>
      <c r="H37" s="51">
        <v>0</v>
      </c>
      <c r="I37" s="51">
        <v>0.95740000000000003</v>
      </c>
      <c r="J37" s="52">
        <v>0</v>
      </c>
      <c r="K37" s="52">
        <f t="shared" si="0"/>
        <v>737.84836216307895</v>
      </c>
      <c r="L37" s="51">
        <v>2.6875940861566106</v>
      </c>
    </row>
    <row r="38" spans="2:13" x14ac:dyDescent="0.2">
      <c r="B38" s="49">
        <v>34</v>
      </c>
      <c r="C38" s="53" t="s">
        <v>70</v>
      </c>
      <c r="D38" s="51">
        <v>0.27166877345090001</v>
      </c>
      <c r="E38" s="51">
        <v>0.32065071383810001</v>
      </c>
      <c r="F38" s="51">
        <v>4.1932058400691936</v>
      </c>
      <c r="G38" s="51">
        <v>1.4473028471901992</v>
      </c>
      <c r="H38" s="51">
        <v>0</v>
      </c>
      <c r="I38" s="51">
        <v>6.0600000000000001E-2</v>
      </c>
      <c r="J38" s="52">
        <v>0</v>
      </c>
      <c r="K38" s="52">
        <f t="shared" si="0"/>
        <v>6.2934281745483931</v>
      </c>
      <c r="L38" s="51">
        <v>1.9118503837499998E-2</v>
      </c>
    </row>
    <row r="39" spans="2:13" x14ac:dyDescent="0.2">
      <c r="B39" s="49">
        <v>35</v>
      </c>
      <c r="C39" s="53" t="s">
        <v>71</v>
      </c>
      <c r="D39" s="51">
        <v>25.861044303655863</v>
      </c>
      <c r="E39" s="51">
        <v>20.037964276847582</v>
      </c>
      <c r="F39" s="51">
        <v>172.37182739426493</v>
      </c>
      <c r="G39" s="51">
        <v>20.973317711875694</v>
      </c>
      <c r="H39" s="51">
        <v>0</v>
      </c>
      <c r="I39" s="51">
        <v>1.8054000000000001</v>
      </c>
      <c r="J39" s="52">
        <v>0</v>
      </c>
      <c r="K39" s="52">
        <f t="shared" si="0"/>
        <v>241.04955368664406</v>
      </c>
      <c r="L39" s="51">
        <v>2.2544334209446122</v>
      </c>
    </row>
    <row r="40" spans="2:13" x14ac:dyDescent="0.2">
      <c r="B40" s="49">
        <v>36</v>
      </c>
      <c r="C40" s="53" t="s">
        <v>72</v>
      </c>
      <c r="D40" s="51">
        <v>10.949420894127798</v>
      </c>
      <c r="E40" s="51">
        <v>2.2350317259339003</v>
      </c>
      <c r="F40" s="51">
        <v>13.411223987931814</v>
      </c>
      <c r="G40" s="51">
        <v>0.91105139276830027</v>
      </c>
      <c r="H40" s="51">
        <v>0</v>
      </c>
      <c r="I40" s="62">
        <v>0</v>
      </c>
      <c r="J40" s="52">
        <v>0</v>
      </c>
      <c r="K40" s="52">
        <f t="shared" si="0"/>
        <v>27.506728000761811</v>
      </c>
      <c r="L40" s="51">
        <v>0.42831879276770007</v>
      </c>
    </row>
    <row r="41" spans="2:13" x14ac:dyDescent="0.2">
      <c r="B41" s="49">
        <v>37</v>
      </c>
      <c r="C41" s="53" t="s">
        <v>73</v>
      </c>
      <c r="D41" s="51">
        <v>34.879089814666003</v>
      </c>
      <c r="E41" s="51">
        <v>12.850585239791091</v>
      </c>
      <c r="F41" s="51">
        <v>110.11357621632727</v>
      </c>
      <c r="G41" s="51">
        <v>16.235562476790914</v>
      </c>
      <c r="H41" s="51">
        <v>0</v>
      </c>
      <c r="I41" s="51">
        <v>5.4138000000000002</v>
      </c>
      <c r="J41" s="52">
        <v>0</v>
      </c>
      <c r="K41" s="52">
        <f t="shared" si="0"/>
        <v>179.49261374757529</v>
      </c>
      <c r="L41" s="51">
        <v>3.8070362315679049</v>
      </c>
    </row>
    <row r="42" spans="2:13" s="58" customFormat="1" ht="15" x14ac:dyDescent="0.2">
      <c r="B42" s="48" t="s">
        <v>11</v>
      </c>
      <c r="C42" s="54"/>
      <c r="D42" s="55">
        <f t="shared" ref="D42:L42" si="1">SUM(D5:D41)</f>
        <v>1773.6406590883842</v>
      </c>
      <c r="E42" s="56">
        <f>SUM(E5:E41)</f>
        <v>300.16372294814636</v>
      </c>
      <c r="F42" s="56">
        <f t="shared" si="1"/>
        <v>2115.2288805845687</v>
      </c>
      <c r="G42" s="56">
        <f>SUM(G5:G41)</f>
        <v>234.61350850500835</v>
      </c>
      <c r="H42" s="57">
        <f t="shared" si="1"/>
        <v>0</v>
      </c>
      <c r="I42" s="57">
        <f t="shared" si="1"/>
        <v>86.903011187801354</v>
      </c>
      <c r="J42" s="57">
        <f t="shared" si="1"/>
        <v>0</v>
      </c>
      <c r="K42" s="57">
        <f t="shared" si="1"/>
        <v>4510.5497823139076</v>
      </c>
      <c r="L42" s="57">
        <f t="shared" si="1"/>
        <v>44.188146543552413</v>
      </c>
      <c r="M42" s="63"/>
    </row>
    <row r="43" spans="2:13" x14ac:dyDescent="0.2">
      <c r="B43" s="47" t="s">
        <v>89</v>
      </c>
      <c r="K43" s="61"/>
    </row>
    <row r="44" spans="2:13" x14ac:dyDescent="0.2">
      <c r="K44" s="59"/>
      <c r="L44" s="59"/>
      <c r="M44" s="61"/>
    </row>
    <row r="45" spans="2:13" s="59" customFormat="1" x14ac:dyDescent="0.2"/>
    <row r="46" spans="2:13" s="59" customFormat="1" x14ac:dyDescent="0.2"/>
    <row r="47" spans="2:13" s="59" customFormat="1" x14ac:dyDescent="0.2"/>
    <row r="48" spans="2:13" x14ac:dyDescent="0.2">
      <c r="I48" s="59"/>
    </row>
    <row r="49" spans="9:9" x14ac:dyDescent="0.2">
      <c r="I49" s="5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2020-08-10T09:32:11Z</dcterms:modified>
</cp:coreProperties>
</file>